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Дефицит" sheetId="2" r:id="rId2"/>
    <sheet name="Разделы " sheetId="3" r:id="rId3"/>
    <sheet name="Целевые статьи виды расходов" sheetId="4" r:id="rId4"/>
    <sheet name="Ведомственная структура " sheetId="5" r:id="rId5"/>
    <sheet name="статьи расходов на 2013 г" sheetId="6" r:id="rId6"/>
    <sheet name="статьи расходов на 2014 г" sheetId="7" r:id="rId7"/>
  </sheets>
  <definedNames>
    <definedName name="_xlnm.Print_Titles" localSheetId="4">'Ведомственная структура '!$3:$3</definedName>
    <definedName name="_xlnm.Print_Titles" localSheetId="0">'Доходы'!$5:$7</definedName>
    <definedName name="_xlnm.Print_Titles" localSheetId="2">'Разделы '!$5:$5</definedName>
    <definedName name="_xlnm.Print_Titles" localSheetId="3">'Целевые статьи виды расходов'!$3:$3</definedName>
    <definedName name="_xlnm.Print_Area" localSheetId="4">'Ведомственная структура '!$B$1:$P$40</definedName>
    <definedName name="_xlnm.Print_Area" localSheetId="1">'Дефицит'!$A$1:$E$27</definedName>
    <definedName name="_xlnm.Print_Area" localSheetId="2">'Разделы '!$A$1:$N$37</definedName>
    <definedName name="_xlnm.Print_Area" localSheetId="5">'статьи расходов на 2013 г'!$A$1:$CN$40</definedName>
    <definedName name="_xlnm.Print_Area" localSheetId="6">'статьи расходов на 2014 г'!$A$1:$CN$40</definedName>
    <definedName name="_xlnm.Print_Area" localSheetId="3">'Целевые статьи виды расходов'!$B$1:$P$39</definedName>
  </definedNames>
  <calcPr fullCalcOnLoad="1"/>
</workbook>
</file>

<file path=xl/sharedStrings.xml><?xml version="1.0" encoding="utf-8"?>
<sst xmlns="http://schemas.openxmlformats.org/spreadsheetml/2006/main" count="932" uniqueCount="282">
  <si>
    <t>Рз</t>
  </si>
  <si>
    <t>ПР</t>
  </si>
  <si>
    <t>ЦСР</t>
  </si>
  <si>
    <t>ВР</t>
  </si>
  <si>
    <t>Центральный аппарат</t>
  </si>
  <si>
    <t>01</t>
  </si>
  <si>
    <t>04</t>
  </si>
  <si>
    <t>05</t>
  </si>
  <si>
    <t>02</t>
  </si>
  <si>
    <t>Вед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</si>
  <si>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</si>
  <si>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</si>
  <si>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</si>
  <si>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</si>
  <si>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</si>
  <si>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</si>
  <si>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Земельный налог</t>
  </si>
  <si>
    <t>1 11 00000 00 0000 000</t>
  </si>
  <si>
    <t>2 00 00000 00 0000 000</t>
  </si>
  <si>
    <t>БЕЗВОЗМЕЗДНЫЕ ПОСТУПЛЕНИЯ</t>
  </si>
  <si>
    <t>2 02 00000 00 0000 000</t>
  </si>
  <si>
    <t>Дотации на выравнивание уровня бюджетной обеспеченности</t>
  </si>
  <si>
    <t>АДМИНИСТРАЦИЯ ПОСЕЛЕНИЯ</t>
  </si>
  <si>
    <t>Налог на имущество физических лиц</t>
  </si>
  <si>
    <t>Единый сельскохозяйственный налог</t>
  </si>
  <si>
    <t>Код дохода по КД</t>
  </si>
  <si>
    <t xml:space="preserve">Наименование 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</si>
  <si>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</si>
  <si>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</si>
  <si>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</si>
  <si>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</si>
  <si>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1 05 00000 00 0000 000</t>
  </si>
  <si>
    <t>НАЛОГИ НА СОВОКУПНЫЙ ДОХОД</t>
  </si>
  <si>
    <t>1 06 06020 00 0000 110</t>
  </si>
  <si>
    <t>Земельный налог, взимаемый по ставке, установленной подпунктом 2 пункта 1 статьи 394 Налогового кодекса РФ</t>
  </si>
  <si>
    <t>1 06 06023 10 0000 110</t>
  </si>
  <si>
    <t>Земельный налог, взимаемый по ставке, установленной подпунктом 2 пункта 1 статьи 394 Налогового кодекса РФ, зачисляемый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</si>
  <si>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</si>
  <si>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</si>
  <si>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</si>
  <si>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</si>
  <si>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1 09 04050 03 0000 110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</si>
  <si>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</si>
  <si>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</si>
  <si>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</si>
  <si>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</si>
  <si>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</si>
  <si>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</si>
  <si>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</si>
  <si>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1 11 08040 00 0000 120</t>
  </si>
  <si>
    <t>Прочие поступления от использования имущества, находящегося в государственной и муниципальной собственности</t>
  </si>
  <si>
    <t>1 11 08045 10 0000 120</t>
  </si>
  <si>
    <t>Прочие поступления от использования имущества, находящегося в собственности поселений</t>
  </si>
  <si>
    <t>Безвозмездные поступления от других бюджетов бюджетной системы РФ</t>
  </si>
  <si>
    <t>Земельный налог (по обязательствам, возникшим до 1 января 2007 года)</t>
  </si>
  <si>
    <t>ВСЕГО ДОХОДОВ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</si>
  <si>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</si>
  <si>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</si>
  <si>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 xml:space="preserve">Код источника </t>
  </si>
  <si>
    <t>Наименование показателя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</si>
  <si>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</si>
  <si>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</si>
  <si>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 денежных средств бюджетов</t>
  </si>
  <si>
    <t>Увеличение  прочих остатков  денежных средств                                                                                                                                          бюджетов поселений</t>
  </si>
  <si>
    <t>Уменьшение  прочих остатков  денежных средств  бюджетов поселений</t>
  </si>
  <si>
    <t>Сумма т.руб.</t>
  </si>
  <si>
    <t>014</t>
  </si>
  <si>
    <t>1 01 02000 01 1000 110</t>
  </si>
  <si>
    <t>1 06 01000 00 1000 110</t>
  </si>
  <si>
    <t>1 06 01030 10 1000 110</t>
  </si>
  <si>
    <t>1 06 06000 00 1000 110</t>
  </si>
  <si>
    <t>1 06 06010 00 1000 110</t>
  </si>
  <si>
    <t>1 06 06013 10 1000 110</t>
  </si>
  <si>
    <t>1 11 05000 00 1000 120</t>
  </si>
  <si>
    <t>Дотации бюджетам субъектов РФ и муниципальных образований</t>
  </si>
  <si>
    <t>2 02 01001 00 0000 151</t>
  </si>
  <si>
    <t>2 02 01001 10 0000 151</t>
  </si>
  <si>
    <t>2 02 03000 00 0000 151</t>
  </si>
  <si>
    <t>Субвенции бюджетам субъектов РФ и муниципальных образований</t>
  </si>
  <si>
    <t>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</si>
  <si>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</si>
  <si>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</si>
  <si>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</si>
  <si>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000 01  00  00  00  00  0000  000</t>
  </si>
  <si>
    <t>000 01  03  00  00  00  0000  000</t>
  </si>
  <si>
    <t>000 01  03  00  00  00  0000  700</t>
  </si>
  <si>
    <t>000 01  03  00  00  00  0000  800</t>
  </si>
  <si>
    <t>000 01 03  01  00  00  0000  810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</si>
  <si>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</si>
  <si>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</si>
  <si>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</si>
  <si>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</si>
  <si>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</si>
  <si>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</si>
  <si>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</si>
  <si>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Сумма,    тыс.руб.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</si>
  <si>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</si>
  <si>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001</t>
  </si>
  <si>
    <t> 000 00 00</t>
  </si>
  <si>
    <t>000 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</si>
  <si>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</si>
  <si>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002 00 00</t>
  </si>
  <si>
    <t>000</t>
  </si>
  <si>
    <t>002 04 00</t>
  </si>
  <si>
    <t>Выполнение функций органами местного самоуправления</t>
  </si>
  <si>
    <t>Общегосударственные вопросы</t>
  </si>
  <si>
    <t>Глава муниципального образования</t>
  </si>
  <si>
    <t>00</t>
  </si>
  <si>
    <t>000 00 00</t>
  </si>
  <si>
    <t>Резервные фонды местных администраций</t>
  </si>
  <si>
    <t>070 05 00</t>
  </si>
  <si>
    <t>Прочие расходы</t>
  </si>
  <si>
    <t>013</t>
  </si>
  <si>
    <t>001 00 00</t>
  </si>
  <si>
    <t>03</t>
  </si>
  <si>
    <t>Мобилизационная  и вневойсковая подготовка</t>
  </si>
  <si>
    <t>001 36 00</t>
  </si>
  <si>
    <t>Благоустройство</t>
  </si>
  <si>
    <t>600 00 00</t>
  </si>
  <si>
    <t xml:space="preserve">Содержание автомобильных дорог  и инженерных сооружений на них в границах поселений в рамках благоустройства </t>
  </si>
  <si>
    <t>600 02 00</t>
  </si>
  <si>
    <t>Организация и содержание мест захоронения</t>
  </si>
  <si>
    <t>600 04 00</t>
  </si>
  <si>
    <t>всего расходов</t>
  </si>
  <si>
    <t>1 17 01050 10 0000 180</t>
  </si>
  <si>
    <t>1 17 05050 10 0000 180</t>
  </si>
  <si>
    <t>1 17 00000 00 0000 000</t>
  </si>
  <si>
    <t>ПРОЧИЕ НЕНАЛОГОВЫЕ ДОХОДЫ</t>
  </si>
  <si>
    <t>Невыясненные поступления</t>
  </si>
  <si>
    <t>Прочие неналоговые доходы</t>
  </si>
  <si>
    <t>1 11 05025 10 0000 120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</si>
  <si>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</si>
  <si>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1 11 05020 00 0000 120</t>
  </si>
  <si>
    <t>1 14 00000 00 0000 000</t>
  </si>
  <si>
    <t>ДОХОДЫ ОТ ПРОДАЖИ МАТЕРИАЛЬНЫХ И НЕМАТЕРИАЛЬНЫХ АКТИВОВ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</si>
  <si>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</si>
  <si>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</si>
  <si>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сумма тыс.руб.</t>
  </si>
  <si>
    <t>сумма тыс. руб.</t>
  </si>
  <si>
    <t>Статьи расходов</t>
  </si>
  <si>
    <t>Итого 01 04</t>
  </si>
  <si>
    <r>
      <t xml:space="preserve">Прочие(ЗАГС) </t>
    </r>
    <r>
      <rPr>
        <sz val="8"/>
        <rFont val="Times New Roman"/>
        <family val="1"/>
      </rPr>
      <t>0114 001 38 00 500</t>
    </r>
  </si>
  <si>
    <r>
      <t>Прочие</t>
    </r>
    <r>
      <rPr>
        <sz val="8"/>
        <rFont val="Times New Roman"/>
        <family val="1"/>
      </rPr>
      <t xml:space="preserve"> 0114 001 002 04 00 500</t>
    </r>
  </si>
  <si>
    <t>Итого 01 14</t>
  </si>
  <si>
    <t>ИТОГО 0100</t>
  </si>
  <si>
    <t>ОВК 02 03</t>
  </si>
  <si>
    <t>ИТОГО 0500</t>
  </si>
  <si>
    <t>ВСЕГО</t>
  </si>
  <si>
    <t>I</t>
  </si>
  <si>
    <t>II</t>
  </si>
  <si>
    <t>III</t>
  </si>
  <si>
    <t>IV</t>
  </si>
  <si>
    <t>Год</t>
  </si>
  <si>
    <t>223/721</t>
  </si>
  <si>
    <t>223/722</t>
  </si>
  <si>
    <t>223/730</t>
  </si>
  <si>
    <t>223/740</t>
  </si>
  <si>
    <t>225/000</t>
  </si>
  <si>
    <t>225/300</t>
  </si>
  <si>
    <t>225/710</t>
  </si>
  <si>
    <t>225/770</t>
  </si>
  <si>
    <t>310/100</t>
  </si>
  <si>
    <t>310/200</t>
  </si>
  <si>
    <t>340/310</t>
  </si>
  <si>
    <t>340/330</t>
  </si>
  <si>
    <t>340/340</t>
  </si>
  <si>
    <t>340/350</t>
  </si>
  <si>
    <t>340/723</t>
  </si>
  <si>
    <t>Всего</t>
  </si>
  <si>
    <t>09</t>
  </si>
  <si>
    <t xml:space="preserve">000 00 00 </t>
  </si>
  <si>
    <t>600 05 00</t>
  </si>
  <si>
    <t>Уменьшение остатков  средств бюджетов</t>
  </si>
  <si>
    <t>Уменьшение прочих остатков средств бюджетов</t>
  </si>
  <si>
    <t>000 01  05  02  01  00  0000  610</t>
  </si>
  <si>
    <t xml:space="preserve">Уменьшение  прочих остатков  денежных средств  бюджетов </t>
  </si>
  <si>
    <t>000 01  05  02  01  10  0000  610</t>
  </si>
  <si>
    <t>1 17 01000 00 0000 180</t>
  </si>
  <si>
    <t>2 02 01000 00 0000 151</t>
  </si>
  <si>
    <t>Налог на имущество физических лиц, взимаемый по ставкам, применяемым к объектам налогообложения, расположенным к границам поселений</t>
  </si>
  <si>
    <t>2 08 05000 10 0000 180</t>
  </si>
  <si>
    <t>Итого 01 02</t>
  </si>
  <si>
    <r>
      <t xml:space="preserve">ГО ЧС                                                                                          </t>
    </r>
    <r>
      <rPr>
        <sz val="8"/>
        <rFont val="Times New Roman"/>
        <family val="1"/>
      </rPr>
      <t xml:space="preserve">0309 218 01 00 014 </t>
    </r>
  </si>
  <si>
    <t>Социальные выплаты                                                 1001 4910100 005</t>
  </si>
  <si>
    <t>Другие вопросы в области жилищно-коммунального хозяйства</t>
  </si>
  <si>
    <t>Целевые программы муниципальных образований</t>
  </si>
  <si>
    <t>795 00 00</t>
  </si>
  <si>
    <t>795 10 01</t>
  </si>
  <si>
    <t>003</t>
  </si>
  <si>
    <t>Пенсионное обеспечение</t>
  </si>
  <si>
    <t>10</t>
  </si>
  <si>
    <t>Доплата к пенсиям государственных служащих субъектов РФ и муниципальных служащих</t>
  </si>
  <si>
    <t>491 01 00</t>
  </si>
  <si>
    <t>Социальные выплаты</t>
  </si>
  <si>
    <t>005</t>
  </si>
  <si>
    <t>002 03 00</t>
  </si>
  <si>
    <t>Функционирование высшего должностного лица субъекта Российской Федерации и муниципального образования</t>
  </si>
  <si>
    <t>218 01 00</t>
  </si>
  <si>
    <t xml:space="preserve">обеспечение населения питьевой водой                                         0505 7951001 003 </t>
  </si>
  <si>
    <t>2 02 04000 00 0000 151</t>
  </si>
  <si>
    <t>Иные межбюджетные трансферты</t>
  </si>
  <si>
    <t>2 02 04999 00 0000 151</t>
  </si>
  <si>
    <t>2 02 04999 10 0000 151</t>
  </si>
  <si>
    <t>Прочие межбюджетные трансферты, передаваемые бюджетам поселений</t>
  </si>
  <si>
    <t>Статьи расходов бюджета сельского поселения поквартально на 2013 год</t>
  </si>
  <si>
    <t>2013</t>
  </si>
  <si>
    <r>
      <t xml:space="preserve">Резервный фонд                                                                </t>
    </r>
    <r>
      <rPr>
        <sz val="8"/>
        <rFont val="Times New Roman"/>
        <family val="1"/>
      </rPr>
      <t>01 11 070 05 00 013</t>
    </r>
  </si>
  <si>
    <t>11</t>
  </si>
  <si>
    <r>
      <t xml:space="preserve">Глава                                                                                    </t>
    </r>
    <r>
      <rPr>
        <sz val="8"/>
        <rFont val="Times New Roman"/>
        <family val="1"/>
      </rPr>
      <t>0102 002 03 00 700</t>
    </r>
  </si>
  <si>
    <r>
      <t xml:space="preserve">Администрация                                     </t>
    </r>
    <r>
      <rPr>
        <sz val="8"/>
        <rFont val="Times New Roman"/>
        <family val="1"/>
      </rPr>
      <t xml:space="preserve"> 0104 002 04 00 700</t>
    </r>
  </si>
  <si>
    <t>Благоустройство дорог                                                                              0503 600 02 00 700</t>
  </si>
  <si>
    <t>содержание захоронений                                                                                                0503 600 04 00 700</t>
  </si>
  <si>
    <t>прочие мероприятия по благоустройству                                                                                                0503 600 05 00 700</t>
  </si>
  <si>
    <t>700</t>
  </si>
  <si>
    <t>НАЛОГОВЫЕ И НЕНАЛОГОВЫЕ ДОХОДЫ</t>
  </si>
  <si>
    <t>1 05 03010 01 1000 110</t>
  </si>
  <si>
    <t>Земельный налог, взимаемый по ставкам установленным в соответствии с подпунктом 1 пункта 1 статьи 394 Налогового кодекса РФ</t>
  </si>
  <si>
    <t>Земельный налог, взимаемый по ставкаи, установленным в соответствии подпунктом 1 пункта 1 статьи 394 Налогового кодекса РФ и применяемым к объектам налогообложения, расположенным в границах поселений</t>
  </si>
  <si>
    <t>Доходы, получаемые в виде аренды либо иной платы за передачу в возмездное пользование государственного и муниципальнного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</si>
  <si>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участков            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</si>
  <si>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</si>
  <si>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</si>
  <si>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</si>
  <si>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</si>
  <si>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</si>
  <si>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</si>
  <si>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</si>
  <si>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</si>
  <si>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</si>
  <si>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</si>
  <si>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</si>
  <si>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</si>
  <si>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</si>
  <si>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</si>
  <si>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</si>
  <si>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Невыясненные поступления зачисляемые в бюджеты поселений</t>
  </si>
  <si>
    <t>1 17 05000 00 0000 180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</si>
  <si>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</si>
  <si>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</si>
  <si>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Прочие межбюджетные трансферты,передаваемые бюджетам</t>
  </si>
  <si>
    <t>2 07 0500 10 0000 180</t>
  </si>
  <si>
    <t>Прочие безвозмездные поступления в бюджеты поселений</t>
  </si>
  <si>
    <t>Перечисления из бюджетов поселения (в бюджеты поселений)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</si>
  <si>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Источники внутреннего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</si>
  <si>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</si>
  <si>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</si>
  <si>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 в валюте РФ</t>
  </si>
  <si>
    <t>000 01  03  00  00  00  0000  710</t>
  </si>
  <si>
    <t>Получение кредитов  от других бюджетов бюджетной системы РФ в валюте РФ</t>
  </si>
  <si>
    <t>000 01  03  01  00  10  0000  710</t>
  </si>
  <si>
    <t>Получение кредитов от других бюджетов бюджетной системы РФ в валюте РФ бюджетами поселений</t>
  </si>
  <si>
    <t xml:space="preserve">Погашение бюджетных кредитов, полученных от других бюджетов бюджетной системы РФ в валюте РФ </t>
  </si>
  <si>
    <t>Погашение кредитов,полученные от других бюджетов бюджетной системы РФ в валюте РФ</t>
  </si>
  <si>
    <t>000 01 03  01  00  10  0000  810</t>
  </si>
  <si>
    <t>Погашение кредитов , полученные от других бюджетов бюджетной системы РФ в валюте РФ бюджетами поселений</t>
  </si>
  <si>
    <t>Изменение остатков средств на счетах по учету средств бюджета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</si>
  <si>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</si>
  <si>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характера,гражданская оборона 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</si>
  <si>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</si>
  <si>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</si>
  <si>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Целевая программа муниципальных образований"Обеспечение населения питьевой водой"</t>
  </si>
  <si>
    <t>Поступление доходов в бюджет поселения в плановый период 2013-2014 г.г.</t>
  </si>
  <si>
    <t>Источники финансирования дефицита бюджета поселения на плановый период 2013-2014 г.г.</t>
  </si>
  <si>
    <t>Распределение ассигнований из бюджета поселения по разделам и подразделам функциональной классификации расходов на плановый период 2013-2014 г.г.</t>
  </si>
  <si>
    <t>Распределение ассигнований из бюджета поселения по разделам и подразделам, целевым статьям и видам расходов  функциональной классификации расходов                                                                                                                        на плановый период 2013-2014 г.г.</t>
  </si>
  <si>
    <t>Ведомственная структура расходов  бюджета поселения на плановый период 2013-2014 г.г.</t>
  </si>
  <si>
    <t>2014</t>
  </si>
  <si>
    <t>Статьи расходов бюджета сельского поселения поквартально на 2014 год</t>
  </si>
  <si>
    <t xml:space="preserve">                                                                                                                                                                                                   приложение №4а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23.12.2011 № 27</t>
  </si>
  <si>
    <t>приложение №5а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Совета народных депутатов от 23.12.2011 № 27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</si>
  <si>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№6а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23.12.2011 № 27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</si>
  <si>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№7а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23.12.2011 № 27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</si>
  <si>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№8а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23.12.2011 № 27</t>
  </si>
  <si>
    <t>1 01 02010 01 1000 110</t>
  </si>
  <si>
    <t>1 01 02030 01 0000 110</t>
  </si>
  <si>
    <t>1 11 05013 10 1000 120</t>
  </si>
  <si>
    <t>1 14 02050 10 0000 410</t>
  </si>
  <si>
    <t>1 14 02050 10 0000 440</t>
  </si>
  <si>
    <t>1 14 02053 10 0000 410</t>
  </si>
  <si>
    <t>1 14 02053 10 0000 440</t>
  </si>
  <si>
    <t>1 14 06013 10 0000 430</t>
  </si>
  <si>
    <t>1 14 06025 10 0000 430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</si>
</sst>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00000.0"/>
    <numFmt numFmtId="174" formatCode="[$-FC19]d\ mmmm\ yyyy\ &quot;г.&quot;"/>
    <numFmt numFmtId="175" formatCode="[$-F800]dddd\,\ mmmm\ dd\,\ yyyy"/>
    <numFmt numFmtId="176" formatCode="[$-FC19]d\ mmmm\ yyyy\ \г\."/>
    <numFmt numFmtId="177" formatCode="#.##0.00"/>
    <numFmt numFmtId="178" formatCode="0.0"/>
    <numFmt numFmtId="179" formatCode="#.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sz val="10.5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0"/>
    </font>
    <font>
      <b/>
      <sz val="13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12"/>
      <name val="Times New Roman"/>
      <family val="1"/>
    </font>
    <font>
      <sz val="9.5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75" fontId="12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9" fillId="0" borderId="1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2" fontId="21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Alignment="1" applyProtection="1">
      <alignment horizontal="center" vertical="center" wrapText="1"/>
      <protection locked="0"/>
    </xf>
    <xf numFmtId="17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Fill="1" applyBorder="1" applyAlignment="1" applyProtection="1">
      <alignment horizontal="center" vertical="center" wrapText="1"/>
      <protection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/>
    </xf>
    <xf numFmtId="178" fontId="14" fillId="0" borderId="1" xfId="0" applyNumberFormat="1" applyFont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8" fontId="14" fillId="2" borderId="1" xfId="0" applyNumberFormat="1" applyFont="1" applyFill="1" applyBorder="1" applyAlignment="1">
      <alignment horizontal="center" vertical="center" wrapText="1"/>
    </xf>
    <xf numFmtId="178" fontId="30" fillId="0" borderId="0" xfId="0" applyNumberFormat="1" applyFont="1" applyFill="1" applyAlignment="1">
      <alignment/>
    </xf>
    <xf numFmtId="178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30" fillId="0" borderId="0" xfId="0" applyNumberFormat="1" applyFont="1" applyAlignment="1">
      <alignment/>
    </xf>
    <xf numFmtId="178" fontId="14" fillId="0" borderId="0" xfId="0" applyNumberFormat="1" applyFont="1" applyAlignment="1">
      <alignment horizontal="center" vertical="center" wrapText="1"/>
    </xf>
    <xf numFmtId="178" fontId="1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  <protection/>
    </xf>
    <xf numFmtId="178" fontId="15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/>
    </xf>
    <xf numFmtId="178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Alignment="1">
      <alignment horizontal="right" vertical="center" wrapText="1"/>
    </xf>
    <xf numFmtId="0" fontId="32" fillId="0" borderId="0" xfId="0" applyFont="1" applyFill="1" applyAlignment="1" applyProtection="1">
      <alignment vertical="center" wrapText="1"/>
      <protection locked="0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78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9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36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78" fontId="38" fillId="0" borderId="1" xfId="0" applyNumberFormat="1" applyFont="1" applyFill="1" applyBorder="1" applyAlignment="1" applyProtection="1">
      <alignment horizontal="center" vertical="center"/>
      <protection/>
    </xf>
    <xf numFmtId="178" fontId="38" fillId="2" borderId="1" xfId="0" applyNumberFormat="1" applyFont="1" applyFill="1" applyBorder="1" applyAlignment="1" applyProtection="1">
      <alignment horizontal="center" vertical="center"/>
      <protection locked="0"/>
    </xf>
    <xf numFmtId="178" fontId="38" fillId="0" borderId="1" xfId="0" applyNumberFormat="1" applyFont="1" applyFill="1" applyBorder="1" applyAlignment="1" applyProtection="1">
      <alignment horizontal="center" vertical="center"/>
      <protection locked="0"/>
    </xf>
    <xf numFmtId="178" fontId="38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/>
      <protection locked="0"/>
    </xf>
    <xf numFmtId="178" fontId="39" fillId="0" borderId="1" xfId="0" applyNumberFormat="1" applyFont="1" applyFill="1" applyBorder="1" applyAlignment="1" applyProtection="1">
      <alignment horizontal="center" vertical="center"/>
      <protection/>
    </xf>
    <xf numFmtId="178" fontId="41" fillId="2" borderId="1" xfId="0" applyNumberFormat="1" applyFont="1" applyFill="1" applyBorder="1" applyAlignment="1" applyProtection="1">
      <alignment horizontal="center" vertical="center"/>
      <protection locked="0"/>
    </xf>
    <xf numFmtId="178" fontId="3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78" fontId="33" fillId="0" borderId="1" xfId="0" applyNumberFormat="1" applyFont="1" applyFill="1" applyBorder="1" applyAlignment="1">
      <alignment horizontal="center" vertical="center"/>
    </xf>
    <xf numFmtId="178" fontId="29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/>
    </xf>
    <xf numFmtId="178" fontId="33" fillId="0" borderId="1" xfId="0" applyNumberFormat="1" applyFont="1" applyFill="1" applyBorder="1" applyAlignment="1">
      <alignment horizontal="center"/>
    </xf>
    <xf numFmtId="178" fontId="29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7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8" fontId="6" fillId="0" borderId="1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78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3" fillId="3" borderId="5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24" fillId="5" borderId="3" xfId="0" applyFont="1" applyFill="1" applyBorder="1" applyAlignment="1" applyProtection="1">
      <alignment horizontal="center" vertical="center" wrapText="1"/>
      <protection locked="0"/>
    </xf>
    <xf numFmtId="0" fontId="24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24" fillId="4" borderId="3" xfId="0" applyFont="1" applyFill="1" applyBorder="1" applyAlignment="1" applyProtection="1">
      <alignment horizontal="center" vertical="center" wrapText="1"/>
      <protection locked="0"/>
    </xf>
    <xf numFmtId="0" fontId="24" fillId="4" borderId="2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24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24" fillId="5" borderId="5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4" fillId="8" borderId="3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3" fontId="24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9" borderId="3" xfId="0" applyFont="1" applyFill="1" applyBorder="1" applyAlignment="1" applyProtection="1">
      <alignment horizontal="center" vertical="center" wrapText="1"/>
      <protection locked="0"/>
    </xf>
    <xf numFmtId="0" fontId="24" fillId="9" borderId="2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406"/>
  <sheetViews>
    <sheetView tabSelected="1" workbookViewId="0" topLeftCell="A52">
      <selection activeCell="A51" sqref="A51"/>
    </sheetView>
  </sheetViews>
  <sheetFormatPr defaultColWidth="9.140625" defaultRowHeight="15" customHeight="1"/>
  <cols>
    <col min="1" max="1" width="14.421875" style="142" customWidth="1"/>
    <col min="2" max="2" width="54.7109375" style="52" customWidth="1"/>
    <col min="3" max="3" width="7.00390625" style="71" hidden="1" customWidth="1"/>
    <col min="4" max="4" width="10.421875" style="131" customWidth="1"/>
    <col min="5" max="5" width="9.421875" style="131" customWidth="1"/>
    <col min="6" max="6" width="0.13671875" style="131" hidden="1" customWidth="1"/>
    <col min="7" max="7" width="6.28125" style="131" hidden="1" customWidth="1"/>
    <col min="8" max="8" width="5.421875" style="54" customWidth="1"/>
    <col min="9" max="14" width="6.7109375" style="54" customWidth="1"/>
    <col min="15" max="23" width="6.7109375" style="51" customWidth="1"/>
    <col min="24" max="45" width="9.140625" style="51" customWidth="1"/>
    <col min="46" max="16384" width="9.140625" style="52" customWidth="1"/>
  </cols>
  <sheetData>
    <row r="1" spans="1:14" ht="31.5" customHeight="1">
      <c r="A1" s="254" t="s">
        <v>268</v>
      </c>
      <c r="B1" s="254"/>
      <c r="C1" s="254"/>
      <c r="D1" s="254"/>
      <c r="E1" s="254"/>
      <c r="F1" s="254"/>
      <c r="G1" s="254"/>
      <c r="H1" s="49"/>
      <c r="I1" s="49"/>
      <c r="J1" s="49"/>
      <c r="K1" s="49"/>
      <c r="L1" s="47"/>
      <c r="M1" s="47"/>
      <c r="N1" s="47"/>
    </row>
    <row r="2" spans="1:14" ht="17.25" customHeight="1" hidden="1">
      <c r="A2" s="133"/>
      <c r="B2" s="45"/>
      <c r="C2" s="68"/>
      <c r="D2" s="93"/>
      <c r="E2" s="93"/>
      <c r="F2" s="93"/>
      <c r="G2" s="93"/>
      <c r="H2" s="49"/>
      <c r="I2" s="49"/>
      <c r="J2" s="49"/>
      <c r="K2" s="49"/>
      <c r="L2" s="47"/>
      <c r="M2" s="47"/>
      <c r="N2" s="47"/>
    </row>
    <row r="3" spans="1:14" ht="17.25" customHeight="1">
      <c r="A3" s="255" t="s">
        <v>261</v>
      </c>
      <c r="B3" s="255"/>
      <c r="C3" s="255"/>
      <c r="D3" s="255"/>
      <c r="E3" s="255"/>
      <c r="F3" s="255"/>
      <c r="G3" s="255"/>
      <c r="H3" s="49"/>
      <c r="I3" s="49"/>
      <c r="J3" s="49"/>
      <c r="K3" s="49"/>
      <c r="L3" s="47"/>
      <c r="M3" s="47"/>
      <c r="N3" s="47"/>
    </row>
    <row r="4" spans="1:14" ht="10.5" customHeight="1">
      <c r="A4" s="134"/>
      <c r="B4" s="48"/>
      <c r="C4" s="69"/>
      <c r="D4" s="119"/>
      <c r="E4" s="119"/>
      <c r="F4" s="119"/>
      <c r="G4" s="119"/>
      <c r="H4" s="53"/>
      <c r="I4" s="53"/>
      <c r="J4" s="53"/>
      <c r="K4" s="53"/>
      <c r="N4" s="55"/>
    </row>
    <row r="5" spans="1:27" ht="14.25" customHeight="1">
      <c r="A5" s="260" t="s">
        <v>25</v>
      </c>
      <c r="B5" s="258" t="s">
        <v>26</v>
      </c>
      <c r="C5" s="256" t="s">
        <v>65</v>
      </c>
      <c r="D5" s="262" t="s">
        <v>205</v>
      </c>
      <c r="E5" s="262" t="s">
        <v>266</v>
      </c>
      <c r="F5" s="202"/>
      <c r="G5" s="203"/>
      <c r="H5" s="57"/>
      <c r="I5" s="57"/>
      <c r="J5" s="57"/>
      <c r="K5" s="57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11.25" customHeight="1">
      <c r="A6" s="261"/>
      <c r="B6" s="259"/>
      <c r="C6" s="257"/>
      <c r="D6" s="262"/>
      <c r="E6" s="262"/>
      <c r="F6" s="200"/>
      <c r="G6" s="50"/>
      <c r="H6" s="57"/>
      <c r="I6" s="57"/>
      <c r="J6" s="57"/>
      <c r="K6" s="5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0.5" customHeight="1" hidden="1">
      <c r="A7" s="135"/>
      <c r="B7" s="58"/>
      <c r="C7" s="76"/>
      <c r="D7" s="50"/>
      <c r="E7" s="50"/>
      <c r="F7" s="50"/>
      <c r="G7" s="50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ht="17.25" customHeight="1">
      <c r="A8" s="136" t="s">
        <v>10</v>
      </c>
      <c r="B8" s="245" t="s">
        <v>214</v>
      </c>
      <c r="C8" s="77">
        <f>C9+C14+C16+C24+C27</f>
        <v>2362.8</v>
      </c>
      <c r="D8" s="120">
        <f>D9+D14+D16+D24+D27+D40+D51</f>
        <v>1082</v>
      </c>
      <c r="E8" s="120">
        <f>E9+E14+E16+E24+E27+E40+E51</f>
        <v>1151</v>
      </c>
      <c r="F8" s="120">
        <f>F9+F14+F16+F24+F27+F40+F51</f>
        <v>64.8</v>
      </c>
      <c r="G8" s="120">
        <f>G9+G14+G16+G24+G27+G40+G51</f>
        <v>65</v>
      </c>
      <c r="H8" s="60"/>
      <c r="I8" s="60"/>
      <c r="J8" s="60"/>
      <c r="K8" s="60"/>
      <c r="L8" s="60"/>
      <c r="M8" s="60"/>
      <c r="N8" s="60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ht="15" customHeight="1">
      <c r="A9" s="136" t="s">
        <v>11</v>
      </c>
      <c r="B9" s="66" t="s">
        <v>12</v>
      </c>
      <c r="C9" s="77">
        <f>C10</f>
        <v>189</v>
      </c>
      <c r="D9" s="120">
        <f aca="true" t="shared" si="0" ref="D9:G10">D10</f>
        <v>75</v>
      </c>
      <c r="E9" s="120">
        <f t="shared" si="0"/>
        <v>80</v>
      </c>
      <c r="F9" s="120">
        <f t="shared" si="0"/>
        <v>17</v>
      </c>
      <c r="G9" s="120">
        <f t="shared" si="0"/>
        <v>17</v>
      </c>
      <c r="H9" s="60"/>
      <c r="I9" s="60"/>
      <c r="J9" s="60"/>
      <c r="K9" s="60"/>
      <c r="L9" s="60"/>
      <c r="M9" s="60"/>
      <c r="N9" s="60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 ht="14.25" customHeight="1">
      <c r="A10" s="136" t="s">
        <v>67</v>
      </c>
      <c r="B10" s="67" t="s">
        <v>13</v>
      </c>
      <c r="C10" s="77">
        <f>C11</f>
        <v>189</v>
      </c>
      <c r="D10" s="120">
        <f t="shared" si="0"/>
        <v>75</v>
      </c>
      <c r="E10" s="120">
        <f t="shared" si="0"/>
        <v>80</v>
      </c>
      <c r="F10" s="120">
        <f t="shared" si="0"/>
        <v>17</v>
      </c>
      <c r="G10" s="120">
        <f t="shared" si="0"/>
        <v>17</v>
      </c>
      <c r="H10" s="60"/>
      <c r="I10" s="60"/>
      <c r="J10" s="60"/>
      <c r="K10" s="60"/>
      <c r="L10" s="60"/>
      <c r="M10" s="60"/>
      <c r="N10" s="60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ht="27" customHeight="1">
      <c r="A11" s="136" t="s">
        <v>273</v>
      </c>
      <c r="B11" s="196" t="s">
        <v>27</v>
      </c>
      <c r="C11" s="77">
        <f>C12+C13</f>
        <v>189</v>
      </c>
      <c r="D11" s="120">
        <f>D12+D13</f>
        <v>75</v>
      </c>
      <c r="E11" s="120">
        <f>E12+E13</f>
        <v>80</v>
      </c>
      <c r="F11" s="120">
        <f>F12+F13</f>
        <v>17</v>
      </c>
      <c r="G11" s="120">
        <f>G12+G13</f>
        <v>17</v>
      </c>
      <c r="H11" s="60"/>
      <c r="I11" s="60"/>
      <c r="J11" s="60"/>
      <c r="K11" s="60"/>
      <c r="L11" s="60"/>
      <c r="M11" s="60"/>
      <c r="N11" s="60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 ht="36" customHeight="1">
      <c r="A12" s="151" t="s">
        <v>274</v>
      </c>
      <c r="B12" s="196" t="s">
        <v>28</v>
      </c>
      <c r="C12" s="78">
        <f>D12+E12+F12+G12</f>
        <v>189</v>
      </c>
      <c r="D12" s="121">
        <v>75</v>
      </c>
      <c r="E12" s="121">
        <v>80</v>
      </c>
      <c r="F12" s="121">
        <v>17</v>
      </c>
      <c r="G12" s="121">
        <v>17</v>
      </c>
      <c r="H12" s="59"/>
      <c r="I12" s="59"/>
      <c r="J12" s="59"/>
      <c r="K12" s="59"/>
      <c r="L12" s="60"/>
      <c r="M12" s="60"/>
      <c r="N12" s="60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 ht="2.25" customHeight="1" hidden="1">
      <c r="A13" s="136" t="s">
        <v>29</v>
      </c>
      <c r="B13" s="67" t="s">
        <v>30</v>
      </c>
      <c r="C13" s="78">
        <f>D13+E13+F13+G13</f>
        <v>0</v>
      </c>
      <c r="D13" s="121">
        <v>0</v>
      </c>
      <c r="E13" s="121">
        <v>0</v>
      </c>
      <c r="F13" s="121">
        <v>0</v>
      </c>
      <c r="G13" s="121">
        <v>0</v>
      </c>
      <c r="H13" s="59"/>
      <c r="I13" s="59"/>
      <c r="J13" s="59"/>
      <c r="K13" s="59"/>
      <c r="L13" s="60"/>
      <c r="M13" s="60"/>
      <c r="N13" s="60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 ht="16.5" customHeight="1">
      <c r="A14" s="136" t="s">
        <v>31</v>
      </c>
      <c r="B14" s="66" t="s">
        <v>32</v>
      </c>
      <c r="C14" s="77">
        <f>C15</f>
        <v>21</v>
      </c>
      <c r="D14" s="120">
        <f>D15</f>
        <v>9</v>
      </c>
      <c r="E14" s="120">
        <f>E15</f>
        <v>10</v>
      </c>
      <c r="F14" s="120">
        <f>F15</f>
        <v>0</v>
      </c>
      <c r="G14" s="120">
        <f>G15</f>
        <v>2</v>
      </c>
      <c r="H14" s="60"/>
      <c r="I14" s="60"/>
      <c r="J14" s="60"/>
      <c r="K14" s="60"/>
      <c r="L14" s="60"/>
      <c r="M14" s="60"/>
      <c r="N14" s="60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ht="16.5" customHeight="1">
      <c r="A15" s="136" t="s">
        <v>215</v>
      </c>
      <c r="B15" s="196" t="s">
        <v>24</v>
      </c>
      <c r="C15" s="78">
        <f>D15+E15+F15+G15</f>
        <v>21</v>
      </c>
      <c r="D15" s="121">
        <v>9</v>
      </c>
      <c r="E15" s="121">
        <v>10</v>
      </c>
      <c r="F15" s="121">
        <v>0</v>
      </c>
      <c r="G15" s="121">
        <v>2</v>
      </c>
      <c r="H15" s="59"/>
      <c r="I15" s="59"/>
      <c r="J15" s="59"/>
      <c r="K15" s="59"/>
      <c r="L15" s="60"/>
      <c r="M15" s="60"/>
      <c r="N15" s="60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</row>
    <row r="16" spans="1:27" ht="18" customHeight="1">
      <c r="A16" s="136" t="s">
        <v>14</v>
      </c>
      <c r="B16" s="66" t="s">
        <v>15</v>
      </c>
      <c r="C16" s="77">
        <f>C17+C19</f>
        <v>1014</v>
      </c>
      <c r="D16" s="120">
        <f>D17+D19</f>
        <v>477</v>
      </c>
      <c r="E16" s="120">
        <f>E17+E19</f>
        <v>514</v>
      </c>
      <c r="F16" s="120">
        <f>F17+F19</f>
        <v>12</v>
      </c>
      <c r="G16" s="120">
        <f>G17+G19</f>
        <v>11</v>
      </c>
      <c r="H16" s="60"/>
      <c r="I16" s="60"/>
      <c r="J16" s="60"/>
      <c r="K16" s="60"/>
      <c r="L16" s="60"/>
      <c r="M16" s="60"/>
      <c r="N16" s="60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</row>
    <row r="17" spans="1:27" ht="15" customHeight="1">
      <c r="A17" s="136" t="s">
        <v>68</v>
      </c>
      <c r="B17" s="67" t="s">
        <v>23</v>
      </c>
      <c r="C17" s="77">
        <f>C18</f>
        <v>99</v>
      </c>
      <c r="D17" s="120">
        <f>D18</f>
        <v>37</v>
      </c>
      <c r="E17" s="120">
        <f>E18</f>
        <v>39</v>
      </c>
      <c r="F17" s="120">
        <f>F18</f>
        <v>12</v>
      </c>
      <c r="G17" s="120">
        <f>G18</f>
        <v>11</v>
      </c>
      <c r="H17" s="60"/>
      <c r="I17" s="60"/>
      <c r="J17" s="60"/>
      <c r="K17" s="60"/>
      <c r="L17" s="60"/>
      <c r="M17" s="60"/>
      <c r="N17" s="60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</row>
    <row r="18" spans="1:27" ht="33.75" customHeight="1">
      <c r="A18" s="136" t="s">
        <v>69</v>
      </c>
      <c r="B18" s="196" t="s">
        <v>179</v>
      </c>
      <c r="C18" s="78">
        <f>D18+E18+F18+G18</f>
        <v>99</v>
      </c>
      <c r="D18" s="121">
        <v>37</v>
      </c>
      <c r="E18" s="121">
        <v>39</v>
      </c>
      <c r="F18" s="121">
        <v>12</v>
      </c>
      <c r="G18" s="121">
        <v>11</v>
      </c>
      <c r="H18" s="59"/>
      <c r="I18" s="59"/>
      <c r="J18" s="59"/>
      <c r="K18" s="59"/>
      <c r="L18" s="60"/>
      <c r="M18" s="60"/>
      <c r="N18" s="60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1:27" ht="15" customHeight="1">
      <c r="A19" s="136" t="s">
        <v>70</v>
      </c>
      <c r="B19" s="67" t="s">
        <v>16</v>
      </c>
      <c r="C19" s="77">
        <f>C20+C22</f>
        <v>915</v>
      </c>
      <c r="D19" s="120">
        <f>D20+D22</f>
        <v>440</v>
      </c>
      <c r="E19" s="120">
        <f>E20+E22</f>
        <v>475</v>
      </c>
      <c r="F19" s="120">
        <f>F20+F22</f>
        <v>0</v>
      </c>
      <c r="G19" s="120">
        <f>G20+G22</f>
        <v>0</v>
      </c>
      <c r="H19" s="60"/>
      <c r="I19" s="60"/>
      <c r="J19" s="60"/>
      <c r="K19" s="60"/>
      <c r="L19" s="60"/>
      <c r="M19" s="60"/>
      <c r="N19" s="60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</row>
    <row r="20" spans="1:27" ht="24.75" customHeight="1">
      <c r="A20" s="136" t="s">
        <v>71</v>
      </c>
      <c r="B20" s="196" t="s">
        <v>216</v>
      </c>
      <c r="C20" s="78">
        <f>C21</f>
        <v>915</v>
      </c>
      <c r="D20" s="122">
        <f>D21</f>
        <v>440</v>
      </c>
      <c r="E20" s="122">
        <f>E21</f>
        <v>475</v>
      </c>
      <c r="F20" s="122">
        <f>F21</f>
        <v>0</v>
      </c>
      <c r="G20" s="122">
        <f>G21</f>
        <v>0</v>
      </c>
      <c r="H20" s="60"/>
      <c r="I20" s="60"/>
      <c r="J20" s="60"/>
      <c r="K20" s="60"/>
      <c r="L20" s="60"/>
      <c r="M20" s="60"/>
      <c r="N20" s="60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1:27" ht="45" customHeight="1">
      <c r="A21" s="136" t="s">
        <v>72</v>
      </c>
      <c r="B21" s="196" t="s">
        <v>217</v>
      </c>
      <c r="C21" s="78">
        <f>D21+E21+F21+G21</f>
        <v>915</v>
      </c>
      <c r="D21" s="121">
        <v>440</v>
      </c>
      <c r="E21" s="121">
        <v>475</v>
      </c>
      <c r="F21" s="121">
        <v>0</v>
      </c>
      <c r="G21" s="121">
        <v>0</v>
      </c>
      <c r="H21" s="59"/>
      <c r="I21" s="59"/>
      <c r="J21" s="59"/>
      <c r="K21" s="59"/>
      <c r="L21" s="60"/>
      <c r="M21" s="60"/>
      <c r="N21" s="60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</row>
    <row r="22" spans="1:27" ht="30" customHeight="1" hidden="1">
      <c r="A22" s="136" t="s">
        <v>33</v>
      </c>
      <c r="B22" s="67" t="s">
        <v>34</v>
      </c>
      <c r="C22" s="78">
        <f>C23</f>
        <v>0</v>
      </c>
      <c r="D22" s="122">
        <f>D23</f>
        <v>0</v>
      </c>
      <c r="E22" s="122">
        <f>E23</f>
        <v>0</v>
      </c>
      <c r="F22" s="122">
        <f>F23</f>
        <v>0</v>
      </c>
      <c r="G22" s="122">
        <f>G23</f>
        <v>0</v>
      </c>
      <c r="H22" s="60"/>
      <c r="I22" s="60"/>
      <c r="J22" s="60"/>
      <c r="K22" s="60"/>
      <c r="L22" s="60"/>
      <c r="M22" s="60"/>
      <c r="N22" s="60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ht="44.25" customHeight="1" hidden="1">
      <c r="A23" s="136" t="s">
        <v>35</v>
      </c>
      <c r="B23" s="67" t="s">
        <v>36</v>
      </c>
      <c r="C23" s="78">
        <f>D23+E23+F23+G23</f>
        <v>0</v>
      </c>
      <c r="D23" s="121">
        <v>0</v>
      </c>
      <c r="E23" s="121">
        <v>0</v>
      </c>
      <c r="F23" s="121">
        <v>0</v>
      </c>
      <c r="G23" s="121">
        <v>0</v>
      </c>
      <c r="H23" s="59"/>
      <c r="I23" s="59"/>
      <c r="J23" s="59"/>
      <c r="K23" s="59"/>
      <c r="L23" s="60"/>
      <c r="M23" s="60"/>
      <c r="N23" s="60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</row>
    <row r="24" spans="1:27" ht="47.25" customHeight="1" hidden="1">
      <c r="A24" s="136" t="s">
        <v>37</v>
      </c>
      <c r="B24" s="66" t="s">
        <v>38</v>
      </c>
      <c r="C24" s="78">
        <f>C25</f>
        <v>0</v>
      </c>
      <c r="D24" s="122">
        <f aca="true" t="shared" si="1" ref="D24:G25">D25</f>
        <v>0</v>
      </c>
      <c r="E24" s="122">
        <f t="shared" si="1"/>
        <v>0</v>
      </c>
      <c r="F24" s="122">
        <f t="shared" si="1"/>
        <v>0</v>
      </c>
      <c r="G24" s="122">
        <f t="shared" si="1"/>
        <v>0</v>
      </c>
      <c r="H24" s="60"/>
      <c r="I24" s="60"/>
      <c r="J24" s="60"/>
      <c r="K24" s="60"/>
      <c r="L24" s="60"/>
      <c r="M24" s="60"/>
      <c r="N24" s="60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ht="15" customHeight="1" hidden="1">
      <c r="A25" s="136" t="s">
        <v>39</v>
      </c>
      <c r="B25" s="67" t="s">
        <v>40</v>
      </c>
      <c r="C25" s="77">
        <f>C26</f>
        <v>0</v>
      </c>
      <c r="D25" s="120">
        <f t="shared" si="1"/>
        <v>0</v>
      </c>
      <c r="E25" s="120">
        <f t="shared" si="1"/>
        <v>0</v>
      </c>
      <c r="F25" s="120">
        <f t="shared" si="1"/>
        <v>0</v>
      </c>
      <c r="G25" s="120">
        <f t="shared" si="1"/>
        <v>0</v>
      </c>
      <c r="H25" s="60"/>
      <c r="I25" s="60"/>
      <c r="J25" s="60"/>
      <c r="K25" s="60"/>
      <c r="L25" s="60"/>
      <c r="M25" s="60"/>
      <c r="N25" s="60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ht="15" customHeight="1" hidden="1">
      <c r="A26" s="136" t="s">
        <v>41</v>
      </c>
      <c r="B26" s="146" t="s">
        <v>54</v>
      </c>
      <c r="C26" s="78">
        <f>D26+E26+F26+G26</f>
        <v>0</v>
      </c>
      <c r="D26" s="121">
        <v>0</v>
      </c>
      <c r="E26" s="121">
        <v>0</v>
      </c>
      <c r="F26" s="121">
        <v>0</v>
      </c>
      <c r="G26" s="121">
        <v>0</v>
      </c>
      <c r="H26" s="59"/>
      <c r="I26" s="59"/>
      <c r="J26" s="59"/>
      <c r="K26" s="59"/>
      <c r="L26" s="60"/>
      <c r="M26" s="60"/>
      <c r="N26" s="60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ht="48" customHeight="1">
      <c r="A27" s="136" t="s">
        <v>17</v>
      </c>
      <c r="B27" s="66" t="s">
        <v>42</v>
      </c>
      <c r="C27" s="120">
        <f>C28</f>
        <v>1138.8</v>
      </c>
      <c r="D27" s="120">
        <f>D28</f>
        <v>521</v>
      </c>
      <c r="E27" s="120">
        <f>E28</f>
        <v>547</v>
      </c>
      <c r="F27" s="120">
        <f>F28</f>
        <v>35.8</v>
      </c>
      <c r="G27" s="120">
        <f>G28</f>
        <v>35</v>
      </c>
      <c r="H27" s="60"/>
      <c r="I27" s="60"/>
      <c r="J27" s="60"/>
      <c r="K27" s="60"/>
      <c r="L27" s="60"/>
      <c r="M27" s="60"/>
      <c r="N27" s="60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ht="88.5" customHeight="1">
      <c r="A28" s="136" t="s">
        <v>73</v>
      </c>
      <c r="B28" s="67" t="s">
        <v>218</v>
      </c>
      <c r="C28" s="78">
        <f>D28+E28+F28+G28</f>
        <v>1138.8</v>
      </c>
      <c r="D28" s="120">
        <f>D29+D36+D38</f>
        <v>521</v>
      </c>
      <c r="E28" s="120">
        <f>E29+E36+E38</f>
        <v>547</v>
      </c>
      <c r="F28" s="120">
        <f>F29+F36+F38</f>
        <v>35.8</v>
      </c>
      <c r="G28" s="120">
        <f>G29+G36+G38</f>
        <v>35</v>
      </c>
      <c r="H28" s="60"/>
      <c r="I28" s="60"/>
      <c r="J28" s="60"/>
      <c r="K28" s="60"/>
      <c r="L28" s="60"/>
      <c r="M28" s="60"/>
      <c r="N28" s="60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48" customHeight="1">
      <c r="A29" s="136" t="s">
        <v>275</v>
      </c>
      <c r="B29" s="154" t="s">
        <v>219</v>
      </c>
      <c r="C29" s="78">
        <f>D29+E29+F29+G29</f>
        <v>1138.8</v>
      </c>
      <c r="D29" s="121">
        <v>521</v>
      </c>
      <c r="E29" s="121">
        <v>547</v>
      </c>
      <c r="F29" s="121">
        <v>35.8</v>
      </c>
      <c r="G29" s="121">
        <v>35</v>
      </c>
      <c r="H29" s="59"/>
      <c r="I29" s="59"/>
      <c r="J29" s="59"/>
      <c r="K29" s="59"/>
      <c r="L29" s="60"/>
      <c r="M29" s="60"/>
      <c r="N29" s="60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ht="0.75" customHeight="1" hidden="1">
      <c r="A30" s="136" t="s">
        <v>43</v>
      </c>
      <c r="B30" s="145" t="s">
        <v>44</v>
      </c>
      <c r="C30" s="77">
        <f>C31</f>
        <v>0</v>
      </c>
      <c r="D30" s="120">
        <f>D31</f>
        <v>0</v>
      </c>
      <c r="E30" s="120">
        <f>E31</f>
        <v>0</v>
      </c>
      <c r="F30" s="120">
        <f>F31</f>
        <v>0</v>
      </c>
      <c r="G30" s="120">
        <f>G31</f>
        <v>0</v>
      </c>
      <c r="H30" s="60"/>
      <c r="I30" s="60"/>
      <c r="J30" s="60"/>
      <c r="K30" s="60"/>
      <c r="L30" s="60"/>
      <c r="M30" s="60"/>
      <c r="N30" s="60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26.25" customHeight="1" hidden="1">
      <c r="A31" s="136" t="s">
        <v>45</v>
      </c>
      <c r="B31" s="145" t="s">
        <v>46</v>
      </c>
      <c r="C31" s="78">
        <f>D31+E31+F31+G31</f>
        <v>0</v>
      </c>
      <c r="D31" s="121">
        <v>0</v>
      </c>
      <c r="E31" s="121">
        <v>0</v>
      </c>
      <c r="F31" s="121">
        <v>0</v>
      </c>
      <c r="G31" s="121">
        <v>0</v>
      </c>
      <c r="H31" s="59"/>
      <c r="I31" s="59"/>
      <c r="J31" s="59"/>
      <c r="K31" s="59"/>
      <c r="L31" s="60"/>
      <c r="M31" s="60"/>
      <c r="N31" s="60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28.5" customHeight="1" hidden="1">
      <c r="A32" s="136" t="s">
        <v>47</v>
      </c>
      <c r="B32" s="145" t="s">
        <v>48</v>
      </c>
      <c r="C32" s="77">
        <f>C33</f>
        <v>0</v>
      </c>
      <c r="D32" s="120">
        <f aca="true" t="shared" si="2" ref="D32:G33">D33</f>
        <v>0</v>
      </c>
      <c r="E32" s="120">
        <f t="shared" si="2"/>
        <v>0</v>
      </c>
      <c r="F32" s="120">
        <f t="shared" si="2"/>
        <v>0</v>
      </c>
      <c r="G32" s="120">
        <f t="shared" si="2"/>
        <v>0</v>
      </c>
      <c r="H32" s="60"/>
      <c r="I32" s="60"/>
      <c r="J32" s="60"/>
      <c r="K32" s="60"/>
      <c r="L32" s="60"/>
      <c r="M32" s="60"/>
      <c r="N32" s="60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ht="30" customHeight="1" hidden="1">
      <c r="A33" s="136" t="s">
        <v>49</v>
      </c>
      <c r="B33" s="145" t="s">
        <v>50</v>
      </c>
      <c r="C33" s="77">
        <f>C34</f>
        <v>0</v>
      </c>
      <c r="D33" s="120">
        <f t="shared" si="2"/>
        <v>0</v>
      </c>
      <c r="E33" s="120">
        <f t="shared" si="2"/>
        <v>0</v>
      </c>
      <c r="F33" s="120">
        <f t="shared" si="2"/>
        <v>0</v>
      </c>
      <c r="G33" s="120">
        <f t="shared" si="2"/>
        <v>0</v>
      </c>
      <c r="H33" s="60"/>
      <c r="I33" s="60"/>
      <c r="J33" s="60"/>
      <c r="K33" s="60"/>
      <c r="L33" s="60"/>
      <c r="M33" s="60"/>
      <c r="N33" s="60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ht="29.25" customHeight="1" hidden="1">
      <c r="A34" s="136" t="s">
        <v>51</v>
      </c>
      <c r="B34" s="145" t="s">
        <v>52</v>
      </c>
      <c r="C34" s="78">
        <f>D34+E34+F34+G34</f>
        <v>0</v>
      </c>
      <c r="D34" s="121">
        <v>0</v>
      </c>
      <c r="E34" s="121">
        <v>0</v>
      </c>
      <c r="F34" s="121">
        <v>0</v>
      </c>
      <c r="G34" s="121">
        <v>0</v>
      </c>
      <c r="H34" s="59"/>
      <c r="I34" s="59"/>
      <c r="J34" s="59"/>
      <c r="K34" s="59"/>
      <c r="L34" s="60"/>
      <c r="M34" s="60"/>
      <c r="N34" s="60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ht="15" customHeight="1" hidden="1">
      <c r="A35" s="136"/>
      <c r="B35" s="66"/>
      <c r="C35" s="77"/>
      <c r="D35" s="120"/>
      <c r="E35" s="120"/>
      <c r="F35" s="120"/>
      <c r="G35" s="120"/>
      <c r="H35" s="60"/>
      <c r="I35" s="60"/>
      <c r="J35" s="60"/>
      <c r="K35" s="60"/>
      <c r="L35" s="60"/>
      <c r="M35" s="60"/>
      <c r="N35" s="60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60.75" customHeight="1">
      <c r="A36" s="193" t="s">
        <v>132</v>
      </c>
      <c r="B36" s="154" t="s">
        <v>220</v>
      </c>
      <c r="C36" s="78">
        <f aca="true" t="shared" si="3" ref="C36:C55">D36+E36+F36+G36</f>
        <v>0</v>
      </c>
      <c r="D36" s="120">
        <f>D37</f>
        <v>0</v>
      </c>
      <c r="E36" s="120">
        <f>E37</f>
        <v>0</v>
      </c>
      <c r="F36" s="120">
        <f>F37</f>
        <v>0</v>
      </c>
      <c r="G36" s="120">
        <f>G37</f>
        <v>0</v>
      </c>
      <c r="H36" s="60"/>
      <c r="I36" s="60"/>
      <c r="J36" s="60"/>
      <c r="K36" s="60"/>
      <c r="L36" s="60"/>
      <c r="M36" s="60"/>
      <c r="N36" s="60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ht="51" customHeight="1">
      <c r="A37" s="151" t="s">
        <v>130</v>
      </c>
      <c r="B37" s="154" t="s">
        <v>221</v>
      </c>
      <c r="C37" s="78">
        <f t="shared" si="3"/>
        <v>0</v>
      </c>
      <c r="D37" s="192">
        <v>0</v>
      </c>
      <c r="E37" s="192">
        <v>0</v>
      </c>
      <c r="F37" s="192">
        <v>0</v>
      </c>
      <c r="G37" s="192">
        <v>0</v>
      </c>
      <c r="H37" s="60"/>
      <c r="I37" s="60"/>
      <c r="J37" s="60"/>
      <c r="K37" s="60"/>
      <c r="L37" s="60"/>
      <c r="M37" s="60"/>
      <c r="N37" s="60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27" ht="59.25" customHeight="1">
      <c r="A38" s="151" t="s">
        <v>43</v>
      </c>
      <c r="B38" s="154" t="s">
        <v>222</v>
      </c>
      <c r="C38" s="78">
        <f t="shared" si="3"/>
        <v>0</v>
      </c>
      <c r="D38" s="120">
        <f>D39</f>
        <v>0</v>
      </c>
      <c r="E38" s="120">
        <f>E39</f>
        <v>0</v>
      </c>
      <c r="F38" s="120">
        <f>F39</f>
        <v>0</v>
      </c>
      <c r="G38" s="120">
        <f>G39</f>
        <v>0</v>
      </c>
      <c r="H38" s="60"/>
      <c r="I38" s="60"/>
      <c r="J38" s="60"/>
      <c r="K38" s="60"/>
      <c r="L38" s="60"/>
      <c r="M38" s="60"/>
      <c r="N38" s="60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</row>
    <row r="39" spans="1:27" ht="49.5" customHeight="1">
      <c r="A39" s="151" t="s">
        <v>45</v>
      </c>
      <c r="B39" s="154" t="s">
        <v>223</v>
      </c>
      <c r="C39" s="78">
        <f t="shared" si="3"/>
        <v>0</v>
      </c>
      <c r="D39" s="192">
        <v>0</v>
      </c>
      <c r="E39" s="192">
        <v>0</v>
      </c>
      <c r="F39" s="192">
        <v>0</v>
      </c>
      <c r="G39" s="192">
        <v>0</v>
      </c>
      <c r="H39" s="60"/>
      <c r="I39" s="60"/>
      <c r="J39" s="60"/>
      <c r="K39" s="60"/>
      <c r="L39" s="60"/>
      <c r="M39" s="60"/>
      <c r="N39" s="60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 ht="35.25" customHeight="1">
      <c r="A40" s="151" t="s">
        <v>133</v>
      </c>
      <c r="B40" s="194" t="s">
        <v>134</v>
      </c>
      <c r="C40" s="78">
        <f t="shared" si="3"/>
        <v>0</v>
      </c>
      <c r="D40" s="120">
        <f>D41+D46</f>
        <v>0</v>
      </c>
      <c r="E40" s="120">
        <f>E41+E46</f>
        <v>0</v>
      </c>
      <c r="F40" s="120">
        <f>F41+F46</f>
        <v>0</v>
      </c>
      <c r="G40" s="120">
        <f>G41+G46</f>
        <v>0</v>
      </c>
      <c r="H40" s="60"/>
      <c r="I40" s="60"/>
      <c r="J40" s="60"/>
      <c r="K40" s="60"/>
      <c r="L40" s="60"/>
      <c r="M40" s="60"/>
      <c r="N40" s="60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 ht="74.25" customHeight="1">
      <c r="A41" s="151" t="s">
        <v>135</v>
      </c>
      <c r="B41" s="197" t="s">
        <v>224</v>
      </c>
      <c r="C41" s="78">
        <f t="shared" si="3"/>
        <v>0</v>
      </c>
      <c r="D41" s="120">
        <f>D42+D43+D44+D45</f>
        <v>0</v>
      </c>
      <c r="E41" s="120">
        <f>E42+E43+E44+E45</f>
        <v>0</v>
      </c>
      <c r="F41" s="120">
        <f>F42+F43+F44+F45</f>
        <v>0</v>
      </c>
      <c r="G41" s="120">
        <f>G42+G43+G44+G45</f>
        <v>0</v>
      </c>
      <c r="H41" s="60"/>
      <c r="I41" s="60"/>
      <c r="J41" s="60"/>
      <c r="K41" s="60"/>
      <c r="L41" s="60"/>
      <c r="M41" s="60"/>
      <c r="N41" s="60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59.25" customHeight="1">
      <c r="A42" s="151" t="s">
        <v>276</v>
      </c>
      <c r="B42" s="195" t="s">
        <v>225</v>
      </c>
      <c r="C42" s="78">
        <f t="shared" si="3"/>
        <v>0</v>
      </c>
      <c r="D42" s="192">
        <v>0</v>
      </c>
      <c r="E42" s="192">
        <v>0</v>
      </c>
      <c r="F42" s="192">
        <v>0</v>
      </c>
      <c r="G42" s="192">
        <v>0</v>
      </c>
      <c r="H42" s="60"/>
      <c r="I42" s="60"/>
      <c r="J42" s="60"/>
      <c r="K42" s="60"/>
      <c r="L42" s="60"/>
      <c r="M42" s="60"/>
      <c r="N42" s="60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ht="62.25" customHeight="1">
      <c r="A43" s="151" t="s">
        <v>277</v>
      </c>
      <c r="B43" s="195" t="s">
        <v>226</v>
      </c>
      <c r="C43" s="78">
        <f t="shared" si="3"/>
        <v>0</v>
      </c>
      <c r="D43" s="192">
        <v>0</v>
      </c>
      <c r="E43" s="192">
        <v>0</v>
      </c>
      <c r="F43" s="192">
        <v>0</v>
      </c>
      <c r="G43" s="192">
        <v>0</v>
      </c>
      <c r="H43" s="60"/>
      <c r="I43" s="60"/>
      <c r="J43" s="60"/>
      <c r="K43" s="60"/>
      <c r="L43" s="60"/>
      <c r="M43" s="60"/>
      <c r="N43" s="60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 ht="58.5" customHeight="1">
      <c r="A44" s="151" t="s">
        <v>278</v>
      </c>
      <c r="B44" s="195" t="s">
        <v>227</v>
      </c>
      <c r="C44" s="78">
        <f t="shared" si="3"/>
        <v>0</v>
      </c>
      <c r="D44" s="192">
        <v>0</v>
      </c>
      <c r="E44" s="192">
        <v>0</v>
      </c>
      <c r="F44" s="192">
        <v>0</v>
      </c>
      <c r="G44" s="192">
        <v>0</v>
      </c>
      <c r="H44" s="60"/>
      <c r="I44" s="60"/>
      <c r="J44" s="60"/>
      <c r="K44" s="60"/>
      <c r="L44" s="60"/>
      <c r="M44" s="60"/>
      <c r="N44" s="60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ht="60" customHeight="1">
      <c r="A45" s="151" t="s">
        <v>279</v>
      </c>
      <c r="B45" s="195" t="s">
        <v>228</v>
      </c>
      <c r="C45" s="78">
        <f t="shared" si="3"/>
        <v>0</v>
      </c>
      <c r="D45" s="192">
        <v>0</v>
      </c>
      <c r="E45" s="192">
        <v>0</v>
      </c>
      <c r="F45" s="192">
        <v>0</v>
      </c>
      <c r="G45" s="192">
        <v>0</v>
      </c>
      <c r="H45" s="60"/>
      <c r="I45" s="60"/>
      <c r="J45" s="60"/>
      <c r="K45" s="60"/>
      <c r="L45" s="60"/>
      <c r="M45" s="60"/>
      <c r="N45" s="60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spans="1:27" ht="57" customHeight="1">
      <c r="A46" s="151" t="s">
        <v>229</v>
      </c>
      <c r="B46" s="197" t="s">
        <v>230</v>
      </c>
      <c r="C46" s="78">
        <f t="shared" si="3"/>
        <v>0</v>
      </c>
      <c r="D46" s="120">
        <f>D47+D49</f>
        <v>0</v>
      </c>
      <c r="E46" s="120">
        <f>E47+E49</f>
        <v>0</v>
      </c>
      <c r="F46" s="120">
        <f>F47+F49</f>
        <v>0</v>
      </c>
      <c r="G46" s="120">
        <f>G48+G50</f>
        <v>0</v>
      </c>
      <c r="H46" s="60"/>
      <c r="I46" s="60"/>
      <c r="J46" s="60"/>
      <c r="K46" s="60"/>
      <c r="L46" s="60"/>
      <c r="M46" s="60"/>
      <c r="N46" s="60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</row>
    <row r="47" spans="1:27" ht="23.25" customHeight="1">
      <c r="A47" s="151" t="s">
        <v>231</v>
      </c>
      <c r="B47" s="195" t="s">
        <v>136</v>
      </c>
      <c r="C47" s="78">
        <f t="shared" si="3"/>
        <v>0</v>
      </c>
      <c r="D47" s="120">
        <f>D48</f>
        <v>0</v>
      </c>
      <c r="E47" s="120">
        <f>E48</f>
        <v>0</v>
      </c>
      <c r="F47" s="120">
        <f>F48</f>
        <v>0</v>
      </c>
      <c r="G47" s="120">
        <f>G48</f>
        <v>0</v>
      </c>
      <c r="H47" s="60"/>
      <c r="I47" s="60"/>
      <c r="J47" s="60"/>
      <c r="K47" s="60"/>
      <c r="L47" s="60"/>
      <c r="M47" s="60"/>
      <c r="N47" s="60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ht="23.25" customHeight="1">
      <c r="A48" s="151" t="s">
        <v>280</v>
      </c>
      <c r="B48" s="195" t="s">
        <v>131</v>
      </c>
      <c r="C48" s="78">
        <f t="shared" si="3"/>
        <v>0</v>
      </c>
      <c r="D48" s="192">
        <v>0</v>
      </c>
      <c r="E48" s="192">
        <v>0</v>
      </c>
      <c r="F48" s="192">
        <v>0</v>
      </c>
      <c r="G48" s="192">
        <v>0</v>
      </c>
      <c r="H48" s="60"/>
      <c r="I48" s="60"/>
      <c r="J48" s="60"/>
      <c r="K48" s="60"/>
      <c r="L48" s="60"/>
      <c r="M48" s="60"/>
      <c r="N48" s="60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</row>
    <row r="49" spans="1:27" ht="36.75" customHeight="1">
      <c r="A49" s="151" t="s">
        <v>232</v>
      </c>
      <c r="B49" s="195" t="s">
        <v>233</v>
      </c>
      <c r="C49" s="78">
        <f t="shared" si="3"/>
        <v>0</v>
      </c>
      <c r="D49" s="120">
        <f>D50</f>
        <v>0</v>
      </c>
      <c r="E49" s="120">
        <f>E50</f>
        <v>0</v>
      </c>
      <c r="F49" s="120">
        <f>F50</f>
        <v>0</v>
      </c>
      <c r="G49" s="120">
        <f>G50</f>
        <v>0</v>
      </c>
      <c r="H49" s="60"/>
      <c r="I49" s="60"/>
      <c r="J49" s="60"/>
      <c r="K49" s="60"/>
      <c r="L49" s="60"/>
      <c r="M49" s="60"/>
      <c r="N49" s="60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 ht="35.25" customHeight="1">
      <c r="A50" s="151" t="s">
        <v>281</v>
      </c>
      <c r="B50" s="195" t="s">
        <v>234</v>
      </c>
      <c r="C50" s="78">
        <f t="shared" si="3"/>
        <v>0</v>
      </c>
      <c r="D50" s="192">
        <v>0</v>
      </c>
      <c r="E50" s="192">
        <v>0</v>
      </c>
      <c r="F50" s="192">
        <v>0</v>
      </c>
      <c r="G50" s="192">
        <v>0</v>
      </c>
      <c r="H50" s="60"/>
      <c r="I50" s="60"/>
      <c r="J50" s="60"/>
      <c r="K50" s="60"/>
      <c r="L50" s="60"/>
      <c r="M50" s="60"/>
      <c r="N50" s="60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ht="17.25" customHeight="1">
      <c r="A51" s="136" t="s">
        <v>126</v>
      </c>
      <c r="B51" s="66" t="s">
        <v>127</v>
      </c>
      <c r="C51" s="78">
        <f t="shared" si="3"/>
        <v>0</v>
      </c>
      <c r="D51" s="120">
        <f>D52+D54</f>
        <v>0</v>
      </c>
      <c r="E51" s="120">
        <f>E52+E54</f>
        <v>0</v>
      </c>
      <c r="F51" s="120">
        <f>F52+F54</f>
        <v>0</v>
      </c>
      <c r="G51" s="120">
        <f>G52+G54</f>
        <v>0</v>
      </c>
      <c r="H51" s="60"/>
      <c r="I51" s="60"/>
      <c r="J51" s="60"/>
      <c r="K51" s="60"/>
      <c r="L51" s="60"/>
      <c r="M51" s="60"/>
      <c r="N51" s="60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ht="15" customHeight="1">
      <c r="A52" s="136" t="s">
        <v>177</v>
      </c>
      <c r="B52" s="196" t="s">
        <v>128</v>
      </c>
      <c r="C52" s="78">
        <f t="shared" si="3"/>
        <v>0</v>
      </c>
      <c r="D52" s="120">
        <f>D53</f>
        <v>0</v>
      </c>
      <c r="E52" s="120">
        <f>E53</f>
        <v>0</v>
      </c>
      <c r="F52" s="120">
        <f>F53</f>
        <v>0</v>
      </c>
      <c r="G52" s="120">
        <f>G53</f>
        <v>0</v>
      </c>
      <c r="H52" s="60"/>
      <c r="I52" s="60"/>
      <c r="J52" s="60"/>
      <c r="K52" s="60"/>
      <c r="L52" s="60"/>
      <c r="M52" s="60"/>
      <c r="N52" s="60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1:27" ht="15" customHeight="1">
      <c r="A53" s="136" t="s">
        <v>124</v>
      </c>
      <c r="B53" s="196" t="s">
        <v>235</v>
      </c>
      <c r="C53" s="78">
        <f t="shared" si="3"/>
        <v>0</v>
      </c>
      <c r="D53" s="192">
        <v>0</v>
      </c>
      <c r="E53" s="192">
        <v>0</v>
      </c>
      <c r="F53" s="192">
        <v>0</v>
      </c>
      <c r="G53" s="192">
        <v>0</v>
      </c>
      <c r="H53" s="60"/>
      <c r="I53" s="60"/>
      <c r="J53" s="60"/>
      <c r="K53" s="60"/>
      <c r="L53" s="60"/>
      <c r="M53" s="60"/>
      <c r="N53" s="60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1:27" ht="15" customHeight="1">
      <c r="A54" s="136" t="s">
        <v>236</v>
      </c>
      <c r="B54" s="196" t="s">
        <v>129</v>
      </c>
      <c r="C54" s="78">
        <f t="shared" si="3"/>
        <v>0</v>
      </c>
      <c r="D54" s="120">
        <f>D55</f>
        <v>0</v>
      </c>
      <c r="E54" s="120">
        <f>E55</f>
        <v>0</v>
      </c>
      <c r="F54" s="120">
        <f>F55</f>
        <v>0</v>
      </c>
      <c r="G54" s="120">
        <f>G55</f>
        <v>0</v>
      </c>
      <c r="H54" s="60"/>
      <c r="I54" s="60"/>
      <c r="J54" s="60"/>
      <c r="K54" s="60"/>
      <c r="L54" s="60"/>
      <c r="M54" s="60"/>
      <c r="N54" s="60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ht="15" customHeight="1">
      <c r="A55" s="136" t="s">
        <v>125</v>
      </c>
      <c r="B55" s="196" t="s">
        <v>237</v>
      </c>
      <c r="C55" s="78">
        <f t="shared" si="3"/>
        <v>0</v>
      </c>
      <c r="D55" s="192">
        <v>0</v>
      </c>
      <c r="E55" s="192">
        <v>0</v>
      </c>
      <c r="F55" s="192">
        <v>0</v>
      </c>
      <c r="G55" s="192">
        <v>0</v>
      </c>
      <c r="H55" s="60"/>
      <c r="I55" s="60"/>
      <c r="J55" s="60"/>
      <c r="K55" s="60"/>
      <c r="L55" s="60"/>
      <c r="M55" s="60"/>
      <c r="N55" s="60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27" ht="18" customHeight="1">
      <c r="A56" s="136" t="s">
        <v>18</v>
      </c>
      <c r="B56" s="66" t="s">
        <v>19</v>
      </c>
      <c r="C56" s="77" t="e">
        <f>C57</f>
        <v>#REF!</v>
      </c>
      <c r="D56" s="120">
        <f>D57</f>
        <v>662.4</v>
      </c>
      <c r="E56" s="120">
        <f>E57</f>
        <v>663.7</v>
      </c>
      <c r="F56" s="120" t="e">
        <f>F57</f>
        <v>#REF!</v>
      </c>
      <c r="G56" s="120" t="e">
        <f>G57</f>
        <v>#REF!</v>
      </c>
      <c r="H56" s="60"/>
      <c r="I56" s="60"/>
      <c r="J56" s="60"/>
      <c r="K56" s="60"/>
      <c r="L56" s="60"/>
      <c r="M56" s="60"/>
      <c r="N56" s="60"/>
      <c r="O56" s="57"/>
      <c r="P56" s="61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</row>
    <row r="57" spans="1:27" ht="27" customHeight="1">
      <c r="A57" s="136" t="s">
        <v>20</v>
      </c>
      <c r="B57" s="67" t="s">
        <v>53</v>
      </c>
      <c r="C57" s="77" t="e">
        <f>C58+C61</f>
        <v>#REF!</v>
      </c>
      <c r="D57" s="120">
        <f>D58+D61+D65</f>
        <v>662.4</v>
      </c>
      <c r="E57" s="120">
        <f>E58+E61+E65</f>
        <v>663.7</v>
      </c>
      <c r="F57" s="120" t="e">
        <f>F58+F61</f>
        <v>#REF!</v>
      </c>
      <c r="G57" s="120" t="e">
        <f>G58+G61</f>
        <v>#REF!</v>
      </c>
      <c r="H57" s="60"/>
      <c r="I57" s="60"/>
      <c r="J57" s="60"/>
      <c r="K57" s="60"/>
      <c r="L57" s="60"/>
      <c r="M57" s="60"/>
      <c r="N57" s="60"/>
      <c r="O57" s="57"/>
      <c r="P57" s="61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27" ht="30.75" customHeight="1">
      <c r="A58" s="136" t="s">
        <v>178</v>
      </c>
      <c r="B58" s="155" t="s">
        <v>74</v>
      </c>
      <c r="C58" s="77">
        <f>C59</f>
        <v>1417.1000000000001</v>
      </c>
      <c r="D58" s="120">
        <f aca="true" t="shared" si="4" ref="D58:G59">D59</f>
        <v>614.6</v>
      </c>
      <c r="E58" s="120">
        <f t="shared" si="4"/>
        <v>614.6</v>
      </c>
      <c r="F58" s="120">
        <f t="shared" si="4"/>
        <v>94</v>
      </c>
      <c r="G58" s="120">
        <f t="shared" si="4"/>
        <v>93.9</v>
      </c>
      <c r="H58" s="60"/>
      <c r="I58" s="60"/>
      <c r="J58" s="60"/>
      <c r="K58" s="60"/>
      <c r="L58" s="60"/>
      <c r="M58" s="60"/>
      <c r="N58" s="60"/>
      <c r="O58" s="57"/>
      <c r="P58" s="61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 ht="16.5" customHeight="1">
      <c r="A59" s="136" t="s">
        <v>75</v>
      </c>
      <c r="B59" s="196" t="s">
        <v>21</v>
      </c>
      <c r="C59" s="77">
        <f>C60</f>
        <v>1417.1000000000001</v>
      </c>
      <c r="D59" s="120">
        <f t="shared" si="4"/>
        <v>614.6</v>
      </c>
      <c r="E59" s="120">
        <f t="shared" si="4"/>
        <v>614.6</v>
      </c>
      <c r="F59" s="120">
        <f t="shared" si="4"/>
        <v>94</v>
      </c>
      <c r="G59" s="120">
        <f t="shared" si="4"/>
        <v>93.9</v>
      </c>
      <c r="H59" s="60"/>
      <c r="I59" s="60"/>
      <c r="J59" s="60"/>
      <c r="K59" s="60"/>
      <c r="L59" s="60"/>
      <c r="M59" s="60"/>
      <c r="N59" s="60"/>
      <c r="O59" s="57"/>
      <c r="P59" s="61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ht="22.5" customHeight="1">
      <c r="A60" s="136" t="s">
        <v>76</v>
      </c>
      <c r="B60" s="196" t="s">
        <v>238</v>
      </c>
      <c r="C60" s="78">
        <f>D60+E60+F60+G60</f>
        <v>1417.1000000000001</v>
      </c>
      <c r="D60" s="121">
        <v>614.6</v>
      </c>
      <c r="E60" s="121">
        <v>614.6</v>
      </c>
      <c r="F60" s="121">
        <v>94</v>
      </c>
      <c r="G60" s="121">
        <v>93.9</v>
      </c>
      <c r="H60" s="60"/>
      <c r="I60" s="60"/>
      <c r="J60" s="60"/>
      <c r="K60" s="60"/>
      <c r="L60" s="60"/>
      <c r="M60" s="60"/>
      <c r="N60" s="60"/>
      <c r="O60" s="57"/>
      <c r="P60" s="61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1:27" ht="28.5" customHeight="1">
      <c r="A61" s="136" t="s">
        <v>77</v>
      </c>
      <c r="B61" s="155" t="s">
        <v>78</v>
      </c>
      <c r="C61" s="77" t="e">
        <f>#REF!+C62</f>
        <v>#REF!</v>
      </c>
      <c r="D61" s="120">
        <f>D62</f>
        <v>47.8</v>
      </c>
      <c r="E61" s="120">
        <f>E62</f>
        <v>49.1</v>
      </c>
      <c r="F61" s="120" t="e">
        <f>#REF!+F62</f>
        <v>#REF!</v>
      </c>
      <c r="G61" s="120" t="e">
        <f>#REF!+G62</f>
        <v>#REF!</v>
      </c>
      <c r="H61" s="60"/>
      <c r="I61" s="60"/>
      <c r="J61" s="60"/>
      <c r="K61" s="60"/>
      <c r="L61" s="60"/>
      <c r="M61" s="60"/>
      <c r="N61" s="60"/>
      <c r="O61" s="57"/>
      <c r="P61" s="61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1:27" ht="43.5" customHeight="1">
      <c r="A62" s="137" t="s">
        <v>79</v>
      </c>
      <c r="B62" s="199" t="s">
        <v>80</v>
      </c>
      <c r="C62" s="77">
        <f>C63</f>
        <v>112.9</v>
      </c>
      <c r="D62" s="120">
        <f>D63</f>
        <v>47.8</v>
      </c>
      <c r="E62" s="120">
        <f>E63</f>
        <v>49.1</v>
      </c>
      <c r="F62" s="120">
        <f>F63</f>
        <v>8</v>
      </c>
      <c r="G62" s="120">
        <f>G63</f>
        <v>8</v>
      </c>
      <c r="H62" s="60"/>
      <c r="I62" s="60"/>
      <c r="J62" s="60"/>
      <c r="K62" s="60"/>
      <c r="L62" s="60"/>
      <c r="M62" s="60"/>
      <c r="N62" s="60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1:27" ht="24" customHeight="1">
      <c r="A63" s="138" t="s">
        <v>81</v>
      </c>
      <c r="B63" s="198" t="s">
        <v>82</v>
      </c>
      <c r="C63" s="78">
        <f>D63+E63+F63+G63</f>
        <v>112.9</v>
      </c>
      <c r="D63" s="121">
        <v>47.8</v>
      </c>
      <c r="E63" s="121">
        <v>49.1</v>
      </c>
      <c r="F63" s="121">
        <v>8</v>
      </c>
      <c r="G63" s="121">
        <v>8</v>
      </c>
      <c r="H63" s="59"/>
      <c r="I63" s="59"/>
      <c r="J63" s="59"/>
      <c r="K63" s="59"/>
      <c r="L63" s="60"/>
      <c r="M63" s="60"/>
      <c r="N63" s="60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1:27" ht="16.5" customHeight="1" hidden="1">
      <c r="A64" s="136"/>
      <c r="B64" s="145"/>
      <c r="C64" s="77"/>
      <c r="D64" s="120"/>
      <c r="E64" s="120"/>
      <c r="F64" s="120"/>
      <c r="G64" s="120"/>
      <c r="H64" s="60"/>
      <c r="I64" s="60"/>
      <c r="J64" s="60"/>
      <c r="K64" s="60"/>
      <c r="L64" s="60"/>
      <c r="M64" s="60"/>
      <c r="N64" s="60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  <row r="65" spans="1:27" ht="16.5" customHeight="1">
      <c r="A65" s="136" t="s">
        <v>199</v>
      </c>
      <c r="B65" s="155" t="s">
        <v>200</v>
      </c>
      <c r="C65" s="78">
        <f>D65+E65+F65+G65</f>
        <v>0</v>
      </c>
      <c r="D65" s="120">
        <f aca="true" t="shared" si="5" ref="D65:G66">D66</f>
        <v>0</v>
      </c>
      <c r="E65" s="120">
        <f t="shared" si="5"/>
        <v>0</v>
      </c>
      <c r="F65" s="120">
        <f t="shared" si="5"/>
        <v>0</v>
      </c>
      <c r="G65" s="120">
        <f t="shared" si="5"/>
        <v>0</v>
      </c>
      <c r="H65" s="60"/>
      <c r="I65" s="60"/>
      <c r="J65" s="60"/>
      <c r="K65" s="60"/>
      <c r="L65" s="60"/>
      <c r="M65" s="60"/>
      <c r="N65" s="60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</row>
    <row r="66" spans="1:27" ht="27.75" customHeight="1">
      <c r="A66" s="136" t="s">
        <v>201</v>
      </c>
      <c r="B66" s="67" t="s">
        <v>239</v>
      </c>
      <c r="C66" s="78">
        <f>D66+E66+F66+G66</f>
        <v>0</v>
      </c>
      <c r="D66" s="120">
        <f t="shared" si="5"/>
        <v>0</v>
      </c>
      <c r="E66" s="120">
        <f t="shared" si="5"/>
        <v>0</v>
      </c>
      <c r="F66" s="120">
        <f t="shared" si="5"/>
        <v>0</v>
      </c>
      <c r="G66" s="120">
        <f t="shared" si="5"/>
        <v>0</v>
      </c>
      <c r="H66" s="60"/>
      <c r="I66" s="60"/>
      <c r="J66" s="60"/>
      <c r="K66" s="60"/>
      <c r="L66" s="60"/>
      <c r="M66" s="60"/>
      <c r="N66" s="60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</row>
    <row r="67" spans="1:27" ht="16.5" customHeight="1">
      <c r="A67" s="136" t="s">
        <v>202</v>
      </c>
      <c r="B67" s="196" t="s">
        <v>203</v>
      </c>
      <c r="C67" s="77">
        <f>D67+E67+F67+G67</f>
        <v>0</v>
      </c>
      <c r="D67" s="192"/>
      <c r="E67" s="192"/>
      <c r="F67" s="192"/>
      <c r="G67" s="192"/>
      <c r="H67" s="60"/>
      <c r="I67" s="60"/>
      <c r="J67" s="60"/>
      <c r="K67" s="60"/>
      <c r="L67" s="60"/>
      <c r="M67" s="60"/>
      <c r="N67" s="60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</row>
    <row r="68" spans="1:27" ht="16.5" customHeight="1">
      <c r="A68" s="136" t="s">
        <v>240</v>
      </c>
      <c r="B68" s="196" t="s">
        <v>241</v>
      </c>
      <c r="C68" s="77"/>
      <c r="D68" s="192"/>
      <c r="E68" s="192"/>
      <c r="F68" s="192"/>
      <c r="G68" s="192"/>
      <c r="H68" s="60"/>
      <c r="I68" s="60"/>
      <c r="J68" s="60"/>
      <c r="K68" s="60"/>
      <c r="L68" s="60"/>
      <c r="M68" s="60"/>
      <c r="N68" s="60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</row>
    <row r="69" spans="1:27" ht="60.75" customHeight="1">
      <c r="A69" s="193" t="s">
        <v>180</v>
      </c>
      <c r="B69" s="154" t="s">
        <v>242</v>
      </c>
      <c r="C69" s="78">
        <f>D69+E69+F69+G69</f>
        <v>0</v>
      </c>
      <c r="D69" s="121">
        <v>0</v>
      </c>
      <c r="E69" s="121">
        <v>0</v>
      </c>
      <c r="F69" s="121">
        <v>0</v>
      </c>
      <c r="G69" s="121">
        <v>0</v>
      </c>
      <c r="H69" s="60"/>
      <c r="I69" s="60"/>
      <c r="J69" s="60"/>
      <c r="K69" s="60"/>
      <c r="L69" s="60"/>
      <c r="M69" s="60"/>
      <c r="N69" s="60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</row>
    <row r="70" spans="1:27" ht="15" customHeight="1">
      <c r="A70" s="136"/>
      <c r="B70" s="62" t="s">
        <v>55</v>
      </c>
      <c r="C70" s="117" t="e">
        <f>C56+C8</f>
        <v>#REF!</v>
      </c>
      <c r="D70" s="123">
        <f>D8+D56+D69</f>
        <v>1744.4</v>
      </c>
      <c r="E70" s="123">
        <f>E8+E56+E69</f>
        <v>1814.7</v>
      </c>
      <c r="F70" s="123" t="e">
        <f>F8+F56</f>
        <v>#REF!</v>
      </c>
      <c r="G70" s="123" t="e">
        <f>G8+G56</f>
        <v>#REF!</v>
      </c>
      <c r="H70" s="60"/>
      <c r="I70" s="60"/>
      <c r="J70" s="60"/>
      <c r="K70" s="60"/>
      <c r="L70" s="60"/>
      <c r="M70" s="60"/>
      <c r="N70" s="60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</row>
    <row r="71" spans="1:27" ht="8.25" customHeight="1" hidden="1">
      <c r="A71" s="136"/>
      <c r="B71" s="66"/>
      <c r="C71" s="77"/>
      <c r="D71" s="124"/>
      <c r="E71" s="124"/>
      <c r="F71" s="124"/>
      <c r="G71" s="124"/>
      <c r="H71" s="60"/>
      <c r="I71" s="60"/>
      <c r="J71" s="60"/>
      <c r="K71" s="60"/>
      <c r="L71" s="60"/>
      <c r="M71" s="60"/>
      <c r="N71" s="60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</row>
    <row r="72" spans="1:7" ht="15" customHeight="1">
      <c r="A72" s="139"/>
      <c r="B72" s="51"/>
      <c r="C72" s="79"/>
      <c r="D72" s="125"/>
      <c r="E72" s="125"/>
      <c r="F72" s="125"/>
      <c r="G72" s="125"/>
    </row>
    <row r="73" spans="1:7" ht="15" customHeight="1">
      <c r="A73" s="140"/>
      <c r="B73" s="51"/>
      <c r="C73" s="79"/>
      <c r="D73" s="125"/>
      <c r="E73" s="125"/>
      <c r="F73" s="125"/>
      <c r="G73" s="125"/>
    </row>
    <row r="74" spans="1:7" ht="15" customHeight="1">
      <c r="A74" s="140"/>
      <c r="B74" s="51"/>
      <c r="C74" s="79"/>
      <c r="D74" s="125"/>
      <c r="E74" s="125"/>
      <c r="F74" s="125"/>
      <c r="G74" s="125"/>
    </row>
    <row r="75" spans="1:7" ht="15" customHeight="1">
      <c r="A75" s="140"/>
      <c r="B75" s="51"/>
      <c r="C75" s="79"/>
      <c r="D75" s="125"/>
      <c r="E75" s="125"/>
      <c r="F75" s="125"/>
      <c r="G75" s="125"/>
    </row>
    <row r="76" spans="1:7" ht="15" customHeight="1">
      <c r="A76" s="141"/>
      <c r="C76" s="80"/>
      <c r="D76" s="125"/>
      <c r="E76" s="125"/>
      <c r="F76" s="125"/>
      <c r="G76" s="125"/>
    </row>
    <row r="77" spans="4:7" ht="15" customHeight="1">
      <c r="D77" s="125"/>
      <c r="E77" s="125"/>
      <c r="F77" s="125"/>
      <c r="G77" s="125"/>
    </row>
    <row r="78" spans="1:7" ht="15" customHeight="1">
      <c r="A78" s="141"/>
      <c r="C78" s="80"/>
      <c r="D78" s="125"/>
      <c r="E78" s="125"/>
      <c r="F78" s="125"/>
      <c r="G78" s="125"/>
    </row>
    <row r="79" spans="1:7" ht="15" customHeight="1">
      <c r="A79" s="140"/>
      <c r="B79" s="51"/>
      <c r="C79" s="79"/>
      <c r="D79" s="125"/>
      <c r="E79" s="125"/>
      <c r="F79" s="125"/>
      <c r="G79" s="125"/>
    </row>
    <row r="80" spans="1:7" ht="15" customHeight="1">
      <c r="A80" s="140"/>
      <c r="B80" s="51"/>
      <c r="C80" s="79"/>
      <c r="D80" s="125"/>
      <c r="E80" s="125"/>
      <c r="F80" s="125"/>
      <c r="G80" s="125"/>
    </row>
    <row r="81" spans="1:7" ht="15" customHeight="1">
      <c r="A81" s="140"/>
      <c r="B81" s="51"/>
      <c r="C81" s="79"/>
      <c r="D81" s="125"/>
      <c r="E81" s="125"/>
      <c r="F81" s="125"/>
      <c r="G81" s="125"/>
    </row>
    <row r="82" spans="1:7" ht="15" customHeight="1">
      <c r="A82" s="140"/>
      <c r="B82" s="51"/>
      <c r="C82" s="79"/>
      <c r="D82" s="125"/>
      <c r="E82" s="125"/>
      <c r="F82" s="125"/>
      <c r="G82" s="125"/>
    </row>
    <row r="83" spans="1:7" ht="15" customHeight="1">
      <c r="A83" s="140"/>
      <c r="B83" s="51"/>
      <c r="C83" s="79"/>
      <c r="D83" s="125"/>
      <c r="E83" s="125"/>
      <c r="F83" s="125"/>
      <c r="G83" s="125"/>
    </row>
    <row r="84" spans="1:7" ht="15" customHeight="1">
      <c r="A84" s="140"/>
      <c r="B84" s="51"/>
      <c r="C84" s="79"/>
      <c r="D84" s="125"/>
      <c r="E84" s="125"/>
      <c r="F84" s="125"/>
      <c r="G84" s="125"/>
    </row>
    <row r="85" spans="1:27" ht="15" customHeight="1">
      <c r="A85" s="143"/>
      <c r="B85" s="64"/>
      <c r="C85" s="81"/>
      <c r="D85" s="126"/>
      <c r="E85" s="126"/>
      <c r="F85" s="126"/>
      <c r="G85" s="126"/>
      <c r="H85" s="61"/>
      <c r="I85" s="61"/>
      <c r="J85" s="61"/>
      <c r="K85" s="61"/>
      <c r="L85" s="60"/>
      <c r="M85" s="60"/>
      <c r="N85" s="60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</row>
    <row r="86" spans="1:27" ht="15" customHeight="1">
      <c r="A86" s="143"/>
      <c r="B86" s="64"/>
      <c r="C86" s="81"/>
      <c r="D86" s="127"/>
      <c r="E86" s="127"/>
      <c r="F86" s="127"/>
      <c r="G86" s="127"/>
      <c r="H86" s="59"/>
      <c r="I86" s="59"/>
      <c r="J86" s="59"/>
      <c r="K86" s="59"/>
      <c r="L86" s="60"/>
      <c r="M86" s="60"/>
      <c r="N86" s="60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1:27" ht="15" customHeight="1">
      <c r="A87" s="143"/>
      <c r="B87" s="64"/>
      <c r="C87" s="81"/>
      <c r="D87" s="127"/>
      <c r="E87" s="127"/>
      <c r="F87" s="127"/>
      <c r="G87" s="127"/>
      <c r="H87" s="59"/>
      <c r="I87" s="59"/>
      <c r="J87" s="59"/>
      <c r="K87" s="59"/>
      <c r="L87" s="60"/>
      <c r="M87" s="60"/>
      <c r="N87" s="60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1:27" ht="15" customHeight="1">
      <c r="A88" s="143"/>
      <c r="B88" s="64"/>
      <c r="C88" s="81"/>
      <c r="D88" s="127"/>
      <c r="E88" s="127"/>
      <c r="F88" s="127"/>
      <c r="G88" s="127"/>
      <c r="H88" s="59"/>
      <c r="I88" s="59"/>
      <c r="J88" s="59"/>
      <c r="K88" s="59"/>
      <c r="L88" s="60"/>
      <c r="M88" s="60"/>
      <c r="N88" s="60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1:27" ht="15" customHeight="1">
      <c r="A89" s="143"/>
      <c r="B89" s="64"/>
      <c r="C89" s="82"/>
      <c r="D89" s="128"/>
      <c r="E89" s="128"/>
      <c r="F89" s="128"/>
      <c r="G89" s="128"/>
      <c r="H89" s="60"/>
      <c r="I89" s="60"/>
      <c r="J89" s="60"/>
      <c r="K89" s="60"/>
      <c r="L89" s="60"/>
      <c r="M89" s="60"/>
      <c r="N89" s="60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1:27" ht="15" customHeight="1">
      <c r="A90" s="143"/>
      <c r="B90" s="64"/>
      <c r="C90" s="81"/>
      <c r="D90" s="127"/>
      <c r="E90" s="127"/>
      <c r="F90" s="127"/>
      <c r="G90" s="127"/>
      <c r="H90" s="59"/>
      <c r="I90" s="59"/>
      <c r="J90" s="59"/>
      <c r="K90" s="59"/>
      <c r="L90" s="60"/>
      <c r="M90" s="60"/>
      <c r="N90" s="60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27" ht="15" customHeight="1">
      <c r="A91" s="143"/>
      <c r="B91" s="65"/>
      <c r="C91" s="82"/>
      <c r="D91" s="128"/>
      <c r="E91" s="128"/>
      <c r="F91" s="128"/>
      <c r="G91" s="128"/>
      <c r="H91" s="60"/>
      <c r="I91" s="60"/>
      <c r="J91" s="60"/>
      <c r="K91" s="60"/>
      <c r="L91" s="60"/>
      <c r="M91" s="60"/>
      <c r="N91" s="60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1:27" ht="15" customHeight="1">
      <c r="A92" s="143"/>
      <c r="B92" s="64"/>
      <c r="C92" s="82"/>
      <c r="D92" s="128"/>
      <c r="E92" s="128"/>
      <c r="F92" s="128"/>
      <c r="G92" s="128"/>
      <c r="H92" s="60"/>
      <c r="I92" s="60"/>
      <c r="J92" s="60"/>
      <c r="K92" s="60"/>
      <c r="L92" s="60"/>
      <c r="M92" s="60"/>
      <c r="N92" s="60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1:27" ht="15" customHeight="1">
      <c r="A93" s="143"/>
      <c r="B93" s="64"/>
      <c r="C93" s="81"/>
      <c r="D93" s="127"/>
      <c r="E93" s="127"/>
      <c r="F93" s="127"/>
      <c r="G93" s="127"/>
      <c r="H93" s="59"/>
      <c r="I93" s="59"/>
      <c r="J93" s="59"/>
      <c r="K93" s="59"/>
      <c r="L93" s="60"/>
      <c r="M93" s="60"/>
      <c r="N93" s="60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:27" ht="15" customHeight="1">
      <c r="A94" s="144"/>
      <c r="B94" s="64"/>
      <c r="C94" s="81"/>
      <c r="D94" s="127"/>
      <c r="E94" s="127"/>
      <c r="F94" s="127"/>
      <c r="G94" s="127"/>
      <c r="H94" s="59"/>
      <c r="I94" s="59"/>
      <c r="J94" s="59"/>
      <c r="K94" s="59"/>
      <c r="L94" s="60"/>
      <c r="M94" s="60"/>
      <c r="N94" s="60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1:7" ht="15" customHeight="1">
      <c r="A95" s="139"/>
      <c r="B95" s="51"/>
      <c r="C95" s="79"/>
      <c r="D95" s="125"/>
      <c r="E95" s="125"/>
      <c r="F95" s="125"/>
      <c r="G95" s="125"/>
    </row>
    <row r="96" spans="1:7" ht="15" customHeight="1">
      <c r="A96" s="139"/>
      <c r="B96" s="51"/>
      <c r="C96" s="79"/>
      <c r="D96" s="125"/>
      <c r="E96" s="125"/>
      <c r="F96" s="125"/>
      <c r="G96" s="125"/>
    </row>
    <row r="97" spans="1:7" ht="15" customHeight="1">
      <c r="A97" s="139"/>
      <c r="B97" s="51"/>
      <c r="C97" s="79"/>
      <c r="D97" s="125"/>
      <c r="E97" s="125"/>
      <c r="F97" s="125"/>
      <c r="G97" s="125"/>
    </row>
    <row r="98" spans="1:7" ht="15" customHeight="1">
      <c r="A98" s="139"/>
      <c r="B98" s="51"/>
      <c r="C98" s="79"/>
      <c r="D98" s="125"/>
      <c r="E98" s="125"/>
      <c r="F98" s="125"/>
      <c r="G98" s="125"/>
    </row>
    <row r="99" spans="1:7" ht="15" customHeight="1">
      <c r="A99" s="139"/>
      <c r="B99" s="51"/>
      <c r="C99" s="79"/>
      <c r="D99" s="125"/>
      <c r="E99" s="125"/>
      <c r="F99" s="125"/>
      <c r="G99" s="125"/>
    </row>
    <row r="100" spans="1:7" ht="15" customHeight="1">
      <c r="A100" s="139"/>
      <c r="B100" s="51"/>
      <c r="C100" s="70"/>
      <c r="D100" s="125"/>
      <c r="E100" s="125"/>
      <c r="F100" s="125"/>
      <c r="G100" s="125"/>
    </row>
    <row r="101" spans="1:7" ht="15" customHeight="1">
      <c r="A101" s="139"/>
      <c r="B101" s="51"/>
      <c r="C101" s="70"/>
      <c r="D101" s="125"/>
      <c r="E101" s="125"/>
      <c r="F101" s="125"/>
      <c r="G101" s="125"/>
    </row>
    <row r="102" spans="1:7" ht="15" customHeight="1">
      <c r="A102" s="139"/>
      <c r="B102" s="51"/>
      <c r="C102" s="70"/>
      <c r="D102" s="125"/>
      <c r="E102" s="125"/>
      <c r="F102" s="125"/>
      <c r="G102" s="125"/>
    </row>
    <row r="103" spans="1:7" ht="15" customHeight="1">
      <c r="A103" s="139"/>
      <c r="B103" s="51"/>
      <c r="C103" s="70"/>
      <c r="D103" s="125"/>
      <c r="E103" s="125"/>
      <c r="F103" s="125"/>
      <c r="G103" s="125"/>
    </row>
    <row r="104" spans="1:7" ht="15" customHeight="1">
      <c r="A104" s="139"/>
      <c r="B104" s="51"/>
      <c r="C104" s="70"/>
      <c r="D104" s="125"/>
      <c r="E104" s="125"/>
      <c r="F104" s="125"/>
      <c r="G104" s="125"/>
    </row>
    <row r="105" spans="1:7" ht="15" customHeight="1">
      <c r="A105" s="139"/>
      <c r="B105" s="51"/>
      <c r="C105" s="70"/>
      <c r="D105" s="125"/>
      <c r="E105" s="125"/>
      <c r="F105" s="125"/>
      <c r="G105" s="125"/>
    </row>
    <row r="106" spans="1:7" ht="15" customHeight="1">
      <c r="A106" s="139"/>
      <c r="B106" s="51"/>
      <c r="C106" s="70"/>
      <c r="D106" s="125"/>
      <c r="E106" s="125"/>
      <c r="F106" s="125"/>
      <c r="G106" s="125"/>
    </row>
    <row r="107" spans="1:7" ht="15" customHeight="1">
      <c r="A107" s="139"/>
      <c r="B107" s="51"/>
      <c r="C107" s="70"/>
      <c r="D107" s="125"/>
      <c r="E107" s="125"/>
      <c r="F107" s="125"/>
      <c r="G107" s="125"/>
    </row>
    <row r="108" spans="1:7" ht="15" customHeight="1">
      <c r="A108" s="139"/>
      <c r="B108" s="51"/>
      <c r="C108" s="70"/>
      <c r="D108" s="125"/>
      <c r="E108" s="125"/>
      <c r="F108" s="125"/>
      <c r="G108" s="125"/>
    </row>
    <row r="109" spans="1:7" ht="15" customHeight="1">
      <c r="A109" s="139"/>
      <c r="B109" s="51"/>
      <c r="C109" s="70"/>
      <c r="D109" s="125"/>
      <c r="E109" s="125"/>
      <c r="F109" s="125"/>
      <c r="G109" s="125"/>
    </row>
    <row r="110" spans="1:7" ht="15" customHeight="1">
      <c r="A110" s="139"/>
      <c r="B110" s="51"/>
      <c r="C110" s="70"/>
      <c r="D110" s="125"/>
      <c r="E110" s="125"/>
      <c r="F110" s="125"/>
      <c r="G110" s="125"/>
    </row>
    <row r="111" spans="1:7" ht="15" customHeight="1">
      <c r="A111" s="139"/>
      <c r="B111" s="51"/>
      <c r="C111" s="70"/>
      <c r="D111" s="125"/>
      <c r="E111" s="125"/>
      <c r="F111" s="125"/>
      <c r="G111" s="125"/>
    </row>
    <row r="112" spans="1:7" ht="15" customHeight="1">
      <c r="A112" s="139"/>
      <c r="B112" s="51"/>
      <c r="C112" s="70"/>
      <c r="D112" s="125"/>
      <c r="E112" s="125"/>
      <c r="F112" s="125"/>
      <c r="G112" s="125"/>
    </row>
    <row r="113" spans="1:7" ht="15" customHeight="1">
      <c r="A113" s="139"/>
      <c r="B113" s="51"/>
      <c r="C113" s="70"/>
      <c r="D113" s="125"/>
      <c r="E113" s="125"/>
      <c r="F113" s="125"/>
      <c r="G113" s="125"/>
    </row>
    <row r="114" spans="1:7" ht="15" customHeight="1">
      <c r="A114" s="139"/>
      <c r="B114" s="51"/>
      <c r="C114" s="70"/>
      <c r="D114" s="125"/>
      <c r="E114" s="125"/>
      <c r="F114" s="125"/>
      <c r="G114" s="125"/>
    </row>
    <row r="115" spans="1:7" ht="15" customHeight="1">
      <c r="A115" s="139"/>
      <c r="B115" s="51"/>
      <c r="C115" s="70"/>
      <c r="D115" s="125"/>
      <c r="E115" s="125"/>
      <c r="F115" s="125"/>
      <c r="G115" s="125"/>
    </row>
    <row r="116" spans="1:7" ht="15" customHeight="1">
      <c r="A116" s="139"/>
      <c r="B116" s="51"/>
      <c r="C116" s="70"/>
      <c r="D116" s="125"/>
      <c r="E116" s="125"/>
      <c r="F116" s="125"/>
      <c r="G116" s="125"/>
    </row>
    <row r="117" spans="1:7" ht="15" customHeight="1">
      <c r="A117" s="139"/>
      <c r="B117" s="51"/>
      <c r="C117" s="70"/>
      <c r="D117" s="125"/>
      <c r="E117" s="125"/>
      <c r="F117" s="125"/>
      <c r="G117" s="125"/>
    </row>
    <row r="118" spans="1:7" ht="15" customHeight="1">
      <c r="A118" s="139"/>
      <c r="B118" s="51"/>
      <c r="C118" s="70"/>
      <c r="D118" s="125"/>
      <c r="E118" s="125"/>
      <c r="F118" s="125"/>
      <c r="G118" s="125"/>
    </row>
    <row r="119" spans="1:7" ht="15" customHeight="1">
      <c r="A119" s="139"/>
      <c r="B119" s="51"/>
      <c r="C119" s="70"/>
      <c r="D119" s="125"/>
      <c r="E119" s="125"/>
      <c r="F119" s="125"/>
      <c r="G119" s="125"/>
    </row>
    <row r="120" spans="1:7" ht="15" customHeight="1">
      <c r="A120" s="139"/>
      <c r="B120" s="51"/>
      <c r="C120" s="70"/>
      <c r="D120" s="125"/>
      <c r="E120" s="125"/>
      <c r="F120" s="125"/>
      <c r="G120" s="125"/>
    </row>
    <row r="121" spans="1:7" ht="15" customHeight="1">
      <c r="A121" s="139"/>
      <c r="B121" s="51"/>
      <c r="C121" s="70"/>
      <c r="D121" s="125"/>
      <c r="E121" s="125"/>
      <c r="F121" s="125"/>
      <c r="G121" s="125"/>
    </row>
    <row r="122" spans="1:7" ht="15" customHeight="1">
      <c r="A122" s="139"/>
      <c r="B122" s="51"/>
      <c r="C122" s="70"/>
      <c r="D122" s="125"/>
      <c r="E122" s="125"/>
      <c r="F122" s="125"/>
      <c r="G122" s="125"/>
    </row>
    <row r="123" spans="1:7" ht="15" customHeight="1">
      <c r="A123" s="139"/>
      <c r="B123" s="51"/>
      <c r="C123" s="70"/>
      <c r="D123" s="125"/>
      <c r="E123" s="125"/>
      <c r="F123" s="125"/>
      <c r="G123" s="125"/>
    </row>
    <row r="124" spans="1:7" ht="15" customHeight="1">
      <c r="A124" s="139"/>
      <c r="B124" s="51"/>
      <c r="C124" s="70"/>
      <c r="D124" s="125"/>
      <c r="E124" s="125"/>
      <c r="F124" s="125"/>
      <c r="G124" s="125"/>
    </row>
    <row r="125" spans="1:7" ht="15" customHeight="1">
      <c r="A125" s="139"/>
      <c r="B125" s="51"/>
      <c r="C125" s="70"/>
      <c r="D125" s="125"/>
      <c r="E125" s="125"/>
      <c r="F125" s="125"/>
      <c r="G125" s="125"/>
    </row>
    <row r="126" spans="1:7" ht="15" customHeight="1">
      <c r="A126" s="139"/>
      <c r="B126" s="51"/>
      <c r="C126" s="70"/>
      <c r="D126" s="125"/>
      <c r="E126" s="125"/>
      <c r="F126" s="125"/>
      <c r="G126" s="125"/>
    </row>
    <row r="127" spans="1:7" ht="15" customHeight="1">
      <c r="A127" s="139"/>
      <c r="B127" s="51"/>
      <c r="C127" s="70"/>
      <c r="D127" s="125"/>
      <c r="E127" s="125"/>
      <c r="F127" s="125"/>
      <c r="G127" s="125"/>
    </row>
    <row r="128" spans="1:7" ht="15" customHeight="1">
      <c r="A128" s="139"/>
      <c r="B128" s="51"/>
      <c r="C128" s="70"/>
      <c r="D128" s="125"/>
      <c r="E128" s="125"/>
      <c r="F128" s="125"/>
      <c r="G128" s="125"/>
    </row>
    <row r="129" spans="1:7" ht="15" customHeight="1">
      <c r="A129" s="139"/>
      <c r="B129" s="51"/>
      <c r="C129" s="70"/>
      <c r="D129" s="125"/>
      <c r="E129" s="125"/>
      <c r="F129" s="125"/>
      <c r="G129" s="125"/>
    </row>
    <row r="130" spans="1:7" ht="15" customHeight="1">
      <c r="A130" s="139"/>
      <c r="B130" s="51"/>
      <c r="C130" s="70"/>
      <c r="D130" s="125"/>
      <c r="E130" s="125"/>
      <c r="F130" s="125"/>
      <c r="G130" s="125"/>
    </row>
    <row r="131" spans="1:7" ht="15" customHeight="1">
      <c r="A131" s="139"/>
      <c r="B131" s="51"/>
      <c r="C131" s="70"/>
      <c r="D131" s="125"/>
      <c r="E131" s="125"/>
      <c r="F131" s="125"/>
      <c r="G131" s="125"/>
    </row>
    <row r="132" spans="1:27" ht="15" customHeight="1">
      <c r="A132" s="139"/>
      <c r="B132" s="51"/>
      <c r="C132" s="73"/>
      <c r="D132" s="126"/>
      <c r="E132" s="126"/>
      <c r="F132" s="126"/>
      <c r="G132" s="126"/>
      <c r="H132" s="61"/>
      <c r="I132" s="61"/>
      <c r="J132" s="61"/>
      <c r="K132" s="61"/>
      <c r="L132" s="60"/>
      <c r="M132" s="60"/>
      <c r="N132" s="60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</row>
    <row r="133" spans="1:27" ht="15" customHeight="1">
      <c r="A133" s="139"/>
      <c r="B133" s="51"/>
      <c r="C133" s="72"/>
      <c r="D133" s="126"/>
      <c r="E133" s="126"/>
      <c r="F133" s="126"/>
      <c r="G133" s="126"/>
      <c r="H133" s="61"/>
      <c r="I133" s="61"/>
      <c r="J133" s="61"/>
      <c r="K133" s="61"/>
      <c r="L133" s="60"/>
      <c r="M133" s="60"/>
      <c r="N133" s="60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</row>
    <row r="134" spans="1:27" ht="15" customHeight="1">
      <c r="A134" s="139"/>
      <c r="B134" s="49"/>
      <c r="C134" s="73"/>
      <c r="D134" s="128"/>
      <c r="E134" s="128"/>
      <c r="F134" s="128"/>
      <c r="G134" s="128"/>
      <c r="H134" s="60"/>
      <c r="I134" s="60"/>
      <c r="J134" s="60"/>
      <c r="K134" s="60"/>
      <c r="L134" s="60"/>
      <c r="M134" s="60"/>
      <c r="N134" s="59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</row>
    <row r="135" spans="1:27" ht="15" customHeight="1">
      <c r="A135" s="139"/>
      <c r="B135" s="51"/>
      <c r="C135" s="73"/>
      <c r="D135" s="126"/>
      <c r="E135" s="126"/>
      <c r="F135" s="126"/>
      <c r="G135" s="126"/>
      <c r="H135" s="61"/>
      <c r="I135" s="61"/>
      <c r="J135" s="61"/>
      <c r="K135" s="61"/>
      <c r="L135" s="60"/>
      <c r="M135" s="60"/>
      <c r="N135" s="59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</row>
    <row r="136" spans="1:27" ht="15" customHeight="1">
      <c r="A136" s="144"/>
      <c r="B136" s="65"/>
      <c r="C136" s="73"/>
      <c r="D136" s="128"/>
      <c r="E136" s="128"/>
      <c r="F136" s="128"/>
      <c r="G136" s="128"/>
      <c r="H136" s="60"/>
      <c r="I136" s="60"/>
      <c r="J136" s="60"/>
      <c r="K136" s="60"/>
      <c r="L136" s="60"/>
      <c r="M136" s="60"/>
      <c r="N136" s="60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</row>
    <row r="137" spans="1:27" ht="15" customHeight="1">
      <c r="A137" s="144"/>
      <c r="B137" s="65"/>
      <c r="C137" s="73"/>
      <c r="D137" s="128"/>
      <c r="E137" s="128"/>
      <c r="F137" s="128"/>
      <c r="G137" s="128"/>
      <c r="H137" s="60"/>
      <c r="I137" s="60"/>
      <c r="J137" s="60"/>
      <c r="K137" s="60"/>
      <c r="L137" s="60"/>
      <c r="M137" s="60"/>
      <c r="N137" s="60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</row>
    <row r="138" spans="1:27" ht="15" customHeight="1">
      <c r="A138" s="144"/>
      <c r="B138" s="64"/>
      <c r="C138" s="73"/>
      <c r="D138" s="128"/>
      <c r="E138" s="128"/>
      <c r="F138" s="128"/>
      <c r="G138" s="128"/>
      <c r="H138" s="60"/>
      <c r="I138" s="60"/>
      <c r="J138" s="60"/>
      <c r="K138" s="60"/>
      <c r="L138" s="60"/>
      <c r="M138" s="60"/>
      <c r="N138" s="60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</row>
    <row r="139" spans="1:27" ht="15" customHeight="1">
      <c r="A139" s="144"/>
      <c r="B139" s="64"/>
      <c r="C139" s="73"/>
      <c r="D139" s="127"/>
      <c r="E139" s="127"/>
      <c r="F139" s="127"/>
      <c r="G139" s="127"/>
      <c r="H139" s="59"/>
      <c r="I139" s="59"/>
      <c r="J139" s="59"/>
      <c r="K139" s="59"/>
      <c r="L139" s="60"/>
      <c r="M139" s="60"/>
      <c r="N139" s="60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</row>
    <row r="140" spans="1:27" ht="15" customHeight="1">
      <c r="A140" s="144"/>
      <c r="B140" s="64"/>
      <c r="C140" s="72"/>
      <c r="D140" s="127"/>
      <c r="E140" s="127"/>
      <c r="F140" s="127"/>
      <c r="G140" s="127"/>
      <c r="H140" s="59"/>
      <c r="I140" s="59"/>
      <c r="J140" s="59"/>
      <c r="K140" s="59"/>
      <c r="L140" s="60"/>
      <c r="M140" s="60"/>
      <c r="N140" s="60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</row>
    <row r="141" spans="1:27" ht="15" customHeight="1">
      <c r="A141" s="144"/>
      <c r="B141" s="64"/>
      <c r="C141" s="72"/>
      <c r="D141" s="127"/>
      <c r="E141" s="127"/>
      <c r="F141" s="127"/>
      <c r="G141" s="127"/>
      <c r="H141" s="59"/>
      <c r="I141" s="59"/>
      <c r="J141" s="59"/>
      <c r="K141" s="59"/>
      <c r="L141" s="60"/>
      <c r="M141" s="60"/>
      <c r="N141" s="60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</row>
    <row r="142" spans="1:27" ht="15" customHeight="1">
      <c r="A142" s="144"/>
      <c r="B142" s="64"/>
      <c r="C142" s="72"/>
      <c r="D142" s="127"/>
      <c r="E142" s="127"/>
      <c r="F142" s="127"/>
      <c r="G142" s="127"/>
      <c r="H142" s="59"/>
      <c r="I142" s="59"/>
      <c r="J142" s="59"/>
      <c r="K142" s="59"/>
      <c r="L142" s="60"/>
      <c r="M142" s="60"/>
      <c r="N142" s="60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</row>
    <row r="143" spans="1:27" ht="15" customHeight="1">
      <c r="A143" s="144"/>
      <c r="B143" s="64"/>
      <c r="C143" s="72"/>
      <c r="D143" s="128"/>
      <c r="E143" s="128"/>
      <c r="F143" s="128"/>
      <c r="G143" s="128"/>
      <c r="H143" s="60"/>
      <c r="I143" s="60"/>
      <c r="J143" s="60"/>
      <c r="K143" s="60"/>
      <c r="L143" s="60"/>
      <c r="M143" s="60"/>
      <c r="N143" s="60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</row>
    <row r="144" spans="1:27" ht="15" customHeight="1">
      <c r="A144" s="144"/>
      <c r="B144" s="64"/>
      <c r="C144" s="72"/>
      <c r="D144" s="127"/>
      <c r="E144" s="127"/>
      <c r="F144" s="127"/>
      <c r="G144" s="127"/>
      <c r="H144" s="59"/>
      <c r="I144" s="59"/>
      <c r="J144" s="59"/>
      <c r="K144" s="59"/>
      <c r="L144" s="60"/>
      <c r="M144" s="60"/>
      <c r="N144" s="60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</row>
    <row r="145" spans="1:27" ht="15" customHeight="1">
      <c r="A145" s="144"/>
      <c r="B145" s="64"/>
      <c r="C145" s="72"/>
      <c r="D145" s="127"/>
      <c r="E145" s="127"/>
      <c r="F145" s="127"/>
      <c r="G145" s="127"/>
      <c r="H145" s="59"/>
      <c r="I145" s="59"/>
      <c r="J145" s="59"/>
      <c r="K145" s="59"/>
      <c r="L145" s="59"/>
      <c r="M145" s="59"/>
      <c r="N145" s="59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</row>
    <row r="146" spans="1:7" ht="15" customHeight="1">
      <c r="A146" s="139"/>
      <c r="B146" s="51"/>
      <c r="C146" s="70"/>
      <c r="D146" s="125"/>
      <c r="E146" s="125"/>
      <c r="F146" s="125"/>
      <c r="G146" s="125"/>
    </row>
    <row r="147" spans="1:27" ht="15" customHeight="1">
      <c r="A147" s="144"/>
      <c r="B147" s="49"/>
      <c r="C147" s="72"/>
      <c r="D147" s="127"/>
      <c r="E147" s="127"/>
      <c r="F147" s="127"/>
      <c r="G147" s="127"/>
      <c r="H147" s="59"/>
      <c r="I147" s="59"/>
      <c r="J147" s="59"/>
      <c r="K147" s="59"/>
      <c r="L147" s="59"/>
      <c r="M147" s="59"/>
      <c r="N147" s="59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</row>
    <row r="148" spans="1:14" ht="15" customHeight="1">
      <c r="A148" s="144"/>
      <c r="B148" s="57"/>
      <c r="C148" s="73"/>
      <c r="D148" s="129"/>
      <c r="E148" s="129"/>
      <c r="F148" s="129"/>
      <c r="G148" s="129"/>
      <c r="H148" s="60"/>
      <c r="I148" s="60"/>
      <c r="J148" s="60"/>
      <c r="K148" s="60"/>
      <c r="L148" s="60"/>
      <c r="M148" s="60"/>
      <c r="N148" s="60"/>
    </row>
    <row r="149" spans="1:14" ht="15" customHeight="1">
      <c r="A149" s="139"/>
      <c r="B149" s="51"/>
      <c r="C149" s="72"/>
      <c r="D149" s="130"/>
      <c r="E149" s="130"/>
      <c r="F149" s="130"/>
      <c r="G149" s="130"/>
      <c r="H149" s="59"/>
      <c r="I149" s="59"/>
      <c r="J149" s="59"/>
      <c r="K149" s="59"/>
      <c r="L149" s="59"/>
      <c r="M149" s="59"/>
      <c r="N149" s="59"/>
    </row>
    <row r="150" spans="1:14" ht="15" customHeight="1">
      <c r="A150" s="139"/>
      <c r="B150" s="51"/>
      <c r="C150" s="73"/>
      <c r="D150" s="130"/>
      <c r="E150" s="130"/>
      <c r="F150" s="130"/>
      <c r="G150" s="130"/>
      <c r="H150" s="59"/>
      <c r="I150" s="59"/>
      <c r="J150" s="59"/>
      <c r="K150" s="59"/>
      <c r="L150" s="60"/>
      <c r="M150" s="60"/>
      <c r="N150" s="60"/>
    </row>
    <row r="151" spans="1:14" ht="15" customHeight="1">
      <c r="A151" s="139"/>
      <c r="B151" s="51"/>
      <c r="C151" s="73"/>
      <c r="D151" s="130"/>
      <c r="E151" s="130"/>
      <c r="F151" s="130"/>
      <c r="G151" s="130"/>
      <c r="H151" s="59"/>
      <c r="I151" s="59"/>
      <c r="J151" s="59"/>
      <c r="K151" s="59"/>
      <c r="L151" s="60"/>
      <c r="M151" s="60"/>
      <c r="N151" s="60"/>
    </row>
    <row r="152" spans="1:14" ht="15" customHeight="1">
      <c r="A152" s="139"/>
      <c r="B152" s="51"/>
      <c r="C152" s="73"/>
      <c r="D152" s="129"/>
      <c r="E152" s="129"/>
      <c r="F152" s="129"/>
      <c r="G152" s="129"/>
      <c r="H152" s="60"/>
      <c r="I152" s="60"/>
      <c r="J152" s="60"/>
      <c r="K152" s="60"/>
      <c r="L152" s="60"/>
      <c r="M152" s="60"/>
      <c r="N152" s="60"/>
    </row>
    <row r="153" spans="1:3" ht="15" customHeight="1">
      <c r="A153" s="139"/>
      <c r="B153" s="51"/>
      <c r="C153" s="70"/>
    </row>
    <row r="154" spans="1:14" ht="15" customHeight="1">
      <c r="A154" s="139"/>
      <c r="B154" s="51"/>
      <c r="C154" s="74"/>
      <c r="D154" s="132"/>
      <c r="E154" s="132"/>
      <c r="F154" s="132"/>
      <c r="G154" s="132"/>
      <c r="H154" s="63"/>
      <c r="I154" s="63"/>
      <c r="J154" s="63"/>
      <c r="K154" s="63"/>
      <c r="L154" s="63"/>
      <c r="M154" s="63"/>
      <c r="N154" s="63"/>
    </row>
    <row r="155" spans="1:14" ht="15" customHeight="1">
      <c r="A155" s="139"/>
      <c r="B155" s="51"/>
      <c r="C155" s="74"/>
      <c r="D155" s="132"/>
      <c r="E155" s="132"/>
      <c r="F155" s="132"/>
      <c r="G155" s="132"/>
      <c r="H155" s="63"/>
      <c r="I155" s="63"/>
      <c r="J155" s="63"/>
      <c r="K155" s="63"/>
      <c r="L155" s="63"/>
      <c r="M155" s="63"/>
      <c r="N155" s="63"/>
    </row>
    <row r="156" spans="1:14" ht="15" customHeight="1">
      <c r="A156" s="139"/>
      <c r="B156" s="51"/>
      <c r="C156" s="74"/>
      <c r="D156" s="132"/>
      <c r="E156" s="132"/>
      <c r="F156" s="132"/>
      <c r="G156" s="132"/>
      <c r="H156" s="63"/>
      <c r="I156" s="63"/>
      <c r="J156" s="63"/>
      <c r="K156" s="63"/>
      <c r="L156" s="63"/>
      <c r="M156" s="63"/>
      <c r="N156" s="63"/>
    </row>
    <row r="157" spans="1:14" ht="15" customHeight="1">
      <c r="A157" s="139"/>
      <c r="B157" s="51"/>
      <c r="C157" s="74"/>
      <c r="D157" s="132"/>
      <c r="E157" s="132"/>
      <c r="F157" s="132"/>
      <c r="G157" s="132"/>
      <c r="H157" s="63"/>
      <c r="I157" s="63"/>
      <c r="J157" s="63"/>
      <c r="K157" s="63"/>
      <c r="L157" s="63"/>
      <c r="M157" s="63"/>
      <c r="N157" s="63"/>
    </row>
    <row r="158" spans="1:14" ht="15" customHeight="1">
      <c r="A158" s="139"/>
      <c r="B158" s="51"/>
      <c r="C158" s="74"/>
      <c r="D158" s="132"/>
      <c r="E158" s="132"/>
      <c r="F158" s="132"/>
      <c r="G158" s="132"/>
      <c r="H158" s="63"/>
      <c r="I158" s="63"/>
      <c r="J158" s="63"/>
      <c r="K158" s="63"/>
      <c r="L158" s="63"/>
      <c r="M158" s="63"/>
      <c r="N158" s="63"/>
    </row>
    <row r="159" spans="1:14" ht="15" customHeight="1">
      <c r="A159" s="139"/>
      <c r="B159" s="51"/>
      <c r="C159" s="74"/>
      <c r="D159" s="132"/>
      <c r="E159" s="132"/>
      <c r="F159" s="132"/>
      <c r="G159" s="132"/>
      <c r="H159" s="63"/>
      <c r="I159" s="63"/>
      <c r="J159" s="63"/>
      <c r="K159" s="63"/>
      <c r="L159" s="63"/>
      <c r="M159" s="63"/>
      <c r="N159" s="63"/>
    </row>
    <row r="160" spans="1:14" ht="15" customHeight="1">
      <c r="A160" s="139"/>
      <c r="B160" s="51"/>
      <c r="C160" s="74"/>
      <c r="D160" s="132"/>
      <c r="E160" s="132"/>
      <c r="F160" s="132"/>
      <c r="G160" s="132"/>
      <c r="H160" s="63"/>
      <c r="I160" s="63"/>
      <c r="J160" s="63"/>
      <c r="K160" s="63"/>
      <c r="L160" s="63"/>
      <c r="M160" s="63"/>
      <c r="N160" s="63"/>
    </row>
    <row r="161" spans="1:3" ht="15" customHeight="1">
      <c r="A161" s="139"/>
      <c r="B161" s="51"/>
      <c r="C161" s="70"/>
    </row>
    <row r="162" spans="1:3" ht="15" customHeight="1">
      <c r="A162" s="139"/>
      <c r="B162" s="51"/>
      <c r="C162" s="70"/>
    </row>
    <row r="163" spans="1:3" ht="15" customHeight="1">
      <c r="A163" s="139"/>
      <c r="B163" s="51"/>
      <c r="C163" s="70"/>
    </row>
    <row r="164" spans="1:14" ht="15" customHeight="1">
      <c r="A164" s="139"/>
      <c r="B164" s="51"/>
      <c r="C164" s="74"/>
      <c r="D164" s="132"/>
      <c r="E164" s="132"/>
      <c r="F164" s="132"/>
      <c r="G164" s="132"/>
      <c r="H164" s="63"/>
      <c r="I164" s="63"/>
      <c r="J164" s="63"/>
      <c r="K164" s="63"/>
      <c r="L164" s="63"/>
      <c r="M164" s="63"/>
      <c r="N164" s="63"/>
    </row>
    <row r="165" spans="1:14" ht="15" customHeight="1">
      <c r="A165" s="139"/>
      <c r="B165" s="51"/>
      <c r="C165" s="74"/>
      <c r="D165" s="132"/>
      <c r="E165" s="132"/>
      <c r="F165" s="132"/>
      <c r="G165" s="132"/>
      <c r="H165" s="63"/>
      <c r="I165" s="63"/>
      <c r="J165" s="63"/>
      <c r="K165" s="63"/>
      <c r="L165" s="63"/>
      <c r="M165" s="63"/>
      <c r="N165" s="63"/>
    </row>
    <row r="166" spans="1:14" ht="15" customHeight="1">
      <c r="A166" s="139"/>
      <c r="B166" s="51"/>
      <c r="C166" s="74"/>
      <c r="D166" s="132"/>
      <c r="E166" s="132"/>
      <c r="F166" s="132"/>
      <c r="G166" s="132"/>
      <c r="H166" s="63"/>
      <c r="I166" s="63"/>
      <c r="J166" s="63"/>
      <c r="K166" s="63"/>
      <c r="L166" s="63"/>
      <c r="M166" s="63"/>
      <c r="N166" s="63"/>
    </row>
    <row r="167" spans="1:14" ht="15" customHeight="1">
      <c r="A167" s="139"/>
      <c r="B167" s="51"/>
      <c r="C167" s="74"/>
      <c r="D167" s="132"/>
      <c r="E167" s="132"/>
      <c r="F167" s="132"/>
      <c r="G167" s="132"/>
      <c r="H167" s="63"/>
      <c r="I167" s="63"/>
      <c r="J167" s="63"/>
      <c r="K167" s="63"/>
      <c r="L167" s="63"/>
      <c r="M167" s="63"/>
      <c r="N167" s="63"/>
    </row>
    <row r="168" spans="1:14" ht="15" customHeight="1">
      <c r="A168" s="139"/>
      <c r="B168" s="51"/>
      <c r="C168" s="74"/>
      <c r="D168" s="132"/>
      <c r="E168" s="132"/>
      <c r="F168" s="132"/>
      <c r="G168" s="132"/>
      <c r="H168" s="63"/>
      <c r="I168" s="63"/>
      <c r="J168" s="63"/>
      <c r="K168" s="63"/>
      <c r="L168" s="63"/>
      <c r="M168" s="63"/>
      <c r="N168" s="63"/>
    </row>
    <row r="169" spans="1:14" ht="15" customHeight="1">
      <c r="A169" s="139"/>
      <c r="B169" s="51"/>
      <c r="C169" s="74"/>
      <c r="D169" s="132"/>
      <c r="E169" s="132"/>
      <c r="F169" s="132"/>
      <c r="G169" s="132"/>
      <c r="H169" s="63"/>
      <c r="I169" s="63"/>
      <c r="J169" s="63"/>
      <c r="K169" s="63"/>
      <c r="L169" s="63"/>
      <c r="M169" s="63"/>
      <c r="N169" s="63"/>
    </row>
    <row r="170" spans="1:14" ht="15" customHeight="1">
      <c r="A170" s="139"/>
      <c r="B170" s="51"/>
      <c r="C170" s="74"/>
      <c r="D170" s="132"/>
      <c r="E170" s="132"/>
      <c r="F170" s="132"/>
      <c r="G170" s="132"/>
      <c r="H170" s="63"/>
      <c r="I170" s="63"/>
      <c r="J170" s="63"/>
      <c r="K170" s="63"/>
      <c r="L170" s="63"/>
      <c r="M170" s="63"/>
      <c r="N170" s="63"/>
    </row>
    <row r="171" spans="1:14" ht="15" customHeight="1">
      <c r="A171" s="139"/>
      <c r="B171" s="51"/>
      <c r="C171" s="74"/>
      <c r="D171" s="132"/>
      <c r="E171" s="132"/>
      <c r="F171" s="132"/>
      <c r="G171" s="132"/>
      <c r="H171" s="63"/>
      <c r="I171" s="63"/>
      <c r="J171" s="63"/>
      <c r="K171" s="63"/>
      <c r="L171" s="63"/>
      <c r="M171" s="63"/>
      <c r="N171" s="63"/>
    </row>
    <row r="172" spans="1:14" ht="15" customHeight="1">
      <c r="A172" s="139"/>
      <c r="B172" s="51"/>
      <c r="C172" s="74"/>
      <c r="D172" s="132"/>
      <c r="E172" s="132"/>
      <c r="F172" s="132"/>
      <c r="G172" s="132"/>
      <c r="H172" s="63"/>
      <c r="I172" s="63"/>
      <c r="J172" s="63"/>
      <c r="K172" s="63"/>
      <c r="L172" s="63"/>
      <c r="M172" s="63"/>
      <c r="N172" s="63"/>
    </row>
    <row r="173" spans="1:14" ht="15" customHeight="1">
      <c r="A173" s="139"/>
      <c r="B173" s="51"/>
      <c r="C173" s="74"/>
      <c r="D173" s="132"/>
      <c r="E173" s="132"/>
      <c r="F173" s="132"/>
      <c r="G173" s="132"/>
      <c r="H173" s="63"/>
      <c r="I173" s="63"/>
      <c r="J173" s="63"/>
      <c r="K173" s="63"/>
      <c r="L173" s="63"/>
      <c r="M173" s="63"/>
      <c r="N173" s="63"/>
    </row>
    <row r="174" spans="1:3" ht="15" customHeight="1">
      <c r="A174" s="139"/>
      <c r="B174" s="51"/>
      <c r="C174" s="70"/>
    </row>
    <row r="175" spans="1:14" ht="15" customHeight="1">
      <c r="A175" s="139"/>
      <c r="B175" s="51"/>
      <c r="C175" s="74"/>
      <c r="D175" s="132"/>
      <c r="E175" s="132"/>
      <c r="F175" s="132"/>
      <c r="G175" s="132"/>
      <c r="H175" s="63"/>
      <c r="I175" s="63"/>
      <c r="J175" s="63"/>
      <c r="K175" s="63"/>
      <c r="L175" s="63"/>
      <c r="M175" s="63"/>
      <c r="N175" s="63"/>
    </row>
    <row r="176" spans="1:14" ht="15" customHeight="1">
      <c r="A176" s="139"/>
      <c r="B176" s="51"/>
      <c r="C176" s="74"/>
      <c r="D176" s="132"/>
      <c r="E176" s="132"/>
      <c r="F176" s="132"/>
      <c r="G176" s="132"/>
      <c r="H176" s="63"/>
      <c r="I176" s="63"/>
      <c r="J176" s="63"/>
      <c r="K176" s="63"/>
      <c r="L176" s="63"/>
      <c r="M176" s="63"/>
      <c r="N176" s="63"/>
    </row>
    <row r="177" spans="1:14" ht="15" customHeight="1">
      <c r="A177" s="139"/>
      <c r="B177" s="51"/>
      <c r="C177" s="74"/>
      <c r="D177" s="132"/>
      <c r="E177" s="132"/>
      <c r="F177" s="132"/>
      <c r="G177" s="132"/>
      <c r="H177" s="63"/>
      <c r="I177" s="63"/>
      <c r="J177" s="63"/>
      <c r="K177" s="63"/>
      <c r="L177" s="63"/>
      <c r="M177" s="63"/>
      <c r="N177" s="63"/>
    </row>
    <row r="178" spans="1:14" ht="15" customHeight="1">
      <c r="A178" s="139"/>
      <c r="B178" s="51"/>
      <c r="C178" s="74"/>
      <c r="D178" s="132"/>
      <c r="E178" s="132"/>
      <c r="F178" s="132"/>
      <c r="G178" s="132"/>
      <c r="H178" s="63"/>
      <c r="I178" s="63"/>
      <c r="J178" s="63"/>
      <c r="K178" s="63"/>
      <c r="L178" s="63"/>
      <c r="M178" s="63"/>
      <c r="N178" s="63"/>
    </row>
    <row r="179" spans="1:14" ht="15" customHeight="1">
      <c r="A179" s="139"/>
      <c r="B179" s="51"/>
      <c r="C179" s="74"/>
      <c r="D179" s="132"/>
      <c r="E179" s="132"/>
      <c r="F179" s="132"/>
      <c r="G179" s="132"/>
      <c r="H179" s="63"/>
      <c r="I179" s="63"/>
      <c r="J179" s="63"/>
      <c r="K179" s="63"/>
      <c r="L179" s="63"/>
      <c r="M179" s="63"/>
      <c r="N179" s="63"/>
    </row>
    <row r="180" spans="1:14" ht="15" customHeight="1">
      <c r="A180" s="139"/>
      <c r="B180" s="51"/>
      <c r="C180" s="74"/>
      <c r="D180" s="132"/>
      <c r="E180" s="132"/>
      <c r="F180" s="132"/>
      <c r="G180" s="132"/>
      <c r="H180" s="63"/>
      <c r="I180" s="63"/>
      <c r="J180" s="63"/>
      <c r="K180" s="63"/>
      <c r="L180" s="63"/>
      <c r="M180" s="63"/>
      <c r="N180" s="63"/>
    </row>
    <row r="181" spans="1:14" ht="15" customHeight="1">
      <c r="A181" s="139"/>
      <c r="B181" s="51"/>
      <c r="C181" s="74"/>
      <c r="D181" s="132"/>
      <c r="E181" s="132"/>
      <c r="F181" s="132"/>
      <c r="G181" s="132"/>
      <c r="H181" s="63"/>
      <c r="I181" s="63"/>
      <c r="J181" s="63"/>
      <c r="K181" s="63"/>
      <c r="L181" s="63"/>
      <c r="M181" s="63"/>
      <c r="N181" s="63"/>
    </row>
    <row r="182" spans="1:14" ht="15" customHeight="1">
      <c r="A182" s="139"/>
      <c r="B182" s="51"/>
      <c r="C182" s="74"/>
      <c r="D182" s="132"/>
      <c r="E182" s="132"/>
      <c r="F182" s="132"/>
      <c r="G182" s="132"/>
      <c r="H182" s="63"/>
      <c r="I182" s="63"/>
      <c r="J182" s="63"/>
      <c r="K182" s="63"/>
      <c r="L182" s="63"/>
      <c r="M182" s="63"/>
      <c r="N182" s="63"/>
    </row>
    <row r="183" spans="1:14" ht="15" customHeight="1">
      <c r="A183" s="139"/>
      <c r="B183" s="51"/>
      <c r="C183" s="74"/>
      <c r="D183" s="132"/>
      <c r="E183" s="132"/>
      <c r="F183" s="132"/>
      <c r="G183" s="132"/>
      <c r="H183" s="63"/>
      <c r="I183" s="63"/>
      <c r="J183" s="63"/>
      <c r="K183" s="63"/>
      <c r="L183" s="63"/>
      <c r="M183" s="63"/>
      <c r="N183" s="63"/>
    </row>
    <row r="184" spans="1:14" ht="15" customHeight="1">
      <c r="A184" s="139"/>
      <c r="B184" s="51"/>
      <c r="C184" s="74"/>
      <c r="D184" s="132"/>
      <c r="E184" s="132"/>
      <c r="F184" s="132"/>
      <c r="G184" s="132"/>
      <c r="H184" s="63"/>
      <c r="I184" s="63"/>
      <c r="J184" s="63"/>
      <c r="K184" s="63"/>
      <c r="L184" s="63"/>
      <c r="M184" s="63"/>
      <c r="N184" s="63"/>
    </row>
    <row r="185" spans="1:14" ht="15" customHeight="1">
      <c r="A185" s="139"/>
      <c r="B185" s="51"/>
      <c r="C185" s="74"/>
      <c r="D185" s="132"/>
      <c r="E185" s="132"/>
      <c r="F185" s="132"/>
      <c r="G185" s="132"/>
      <c r="H185" s="63"/>
      <c r="I185" s="63"/>
      <c r="J185" s="63"/>
      <c r="K185" s="63"/>
      <c r="L185" s="63"/>
      <c r="M185" s="63"/>
      <c r="N185" s="63"/>
    </row>
    <row r="186" spans="1:14" ht="15" customHeight="1">
      <c r="A186" s="139"/>
      <c r="B186" s="51"/>
      <c r="C186" s="74"/>
      <c r="D186" s="132"/>
      <c r="E186" s="132"/>
      <c r="F186" s="132"/>
      <c r="G186" s="132"/>
      <c r="H186" s="63"/>
      <c r="I186" s="63"/>
      <c r="J186" s="63"/>
      <c r="K186" s="63"/>
      <c r="L186" s="63"/>
      <c r="M186" s="63"/>
      <c r="N186" s="63"/>
    </row>
    <row r="187" spans="1:14" ht="15" customHeight="1">
      <c r="A187" s="139"/>
      <c r="B187" s="51"/>
      <c r="C187" s="74"/>
      <c r="D187" s="132"/>
      <c r="E187" s="132"/>
      <c r="F187" s="132"/>
      <c r="G187" s="132"/>
      <c r="H187" s="63"/>
      <c r="I187" s="63"/>
      <c r="J187" s="63"/>
      <c r="K187" s="63"/>
      <c r="L187" s="63"/>
      <c r="M187" s="63"/>
      <c r="N187" s="63"/>
    </row>
    <row r="188" spans="1:14" ht="15" customHeight="1">
      <c r="A188" s="139"/>
      <c r="B188" s="51"/>
      <c r="C188" s="74"/>
      <c r="D188" s="132"/>
      <c r="E188" s="132"/>
      <c r="F188" s="132"/>
      <c r="G188" s="132"/>
      <c r="H188" s="63"/>
      <c r="I188" s="63"/>
      <c r="J188" s="63"/>
      <c r="K188" s="63"/>
      <c r="L188" s="63"/>
      <c r="M188" s="63"/>
      <c r="N188" s="63"/>
    </row>
    <row r="189" spans="1:14" ht="15" customHeight="1">
      <c r="A189" s="139"/>
      <c r="B189" s="51"/>
      <c r="C189" s="74"/>
      <c r="D189" s="132"/>
      <c r="E189" s="132"/>
      <c r="F189" s="132"/>
      <c r="G189" s="132"/>
      <c r="H189" s="63"/>
      <c r="I189" s="63"/>
      <c r="J189" s="63"/>
      <c r="K189" s="63"/>
      <c r="L189" s="63"/>
      <c r="M189" s="63"/>
      <c r="N189" s="63"/>
    </row>
    <row r="190" spans="1:14" ht="15" customHeight="1">
      <c r="A190" s="139"/>
      <c r="B190" s="51"/>
      <c r="C190" s="74"/>
      <c r="D190" s="132"/>
      <c r="E190" s="132"/>
      <c r="F190" s="132"/>
      <c r="G190" s="132"/>
      <c r="H190" s="63"/>
      <c r="I190" s="63"/>
      <c r="J190" s="63"/>
      <c r="K190" s="63"/>
      <c r="L190" s="63"/>
      <c r="M190" s="63"/>
      <c r="N190" s="63"/>
    </row>
    <row r="191" spans="1:14" ht="15" customHeight="1">
      <c r="A191" s="139"/>
      <c r="B191" s="51"/>
      <c r="C191" s="74"/>
      <c r="D191" s="132"/>
      <c r="E191" s="132"/>
      <c r="F191" s="132"/>
      <c r="G191" s="132"/>
      <c r="H191" s="63"/>
      <c r="I191" s="63"/>
      <c r="J191" s="63"/>
      <c r="K191" s="63"/>
      <c r="L191" s="63"/>
      <c r="M191" s="63"/>
      <c r="N191" s="63"/>
    </row>
    <row r="192" spans="1:14" ht="15" customHeight="1">
      <c r="A192" s="139"/>
      <c r="B192" s="51"/>
      <c r="C192" s="74"/>
      <c r="D192" s="132"/>
      <c r="E192" s="132"/>
      <c r="F192" s="132"/>
      <c r="G192" s="132"/>
      <c r="H192" s="63"/>
      <c r="I192" s="63"/>
      <c r="J192" s="63"/>
      <c r="K192" s="63"/>
      <c r="L192" s="63"/>
      <c r="M192" s="63"/>
      <c r="N192" s="63"/>
    </row>
    <row r="193" spans="1:14" ht="15" customHeight="1">
      <c r="A193" s="139"/>
      <c r="B193" s="51"/>
      <c r="C193" s="74"/>
      <c r="D193" s="132"/>
      <c r="E193" s="132"/>
      <c r="F193" s="132"/>
      <c r="G193" s="132"/>
      <c r="H193" s="63"/>
      <c r="I193" s="63"/>
      <c r="J193" s="63"/>
      <c r="K193" s="63"/>
      <c r="L193" s="63"/>
      <c r="M193" s="63"/>
      <c r="N193" s="63"/>
    </row>
    <row r="194" spans="1:14" ht="15" customHeight="1">
      <c r="A194" s="139"/>
      <c r="B194" s="51"/>
      <c r="C194" s="74"/>
      <c r="D194" s="132"/>
      <c r="E194" s="132"/>
      <c r="F194" s="132"/>
      <c r="G194" s="132"/>
      <c r="H194" s="63"/>
      <c r="I194" s="63"/>
      <c r="J194" s="63"/>
      <c r="K194" s="63"/>
      <c r="L194" s="63"/>
      <c r="M194" s="63"/>
      <c r="N194" s="63"/>
    </row>
    <row r="195" spans="1:14" ht="15" customHeight="1">
      <c r="A195" s="139"/>
      <c r="B195" s="51"/>
      <c r="C195" s="74"/>
      <c r="D195" s="132"/>
      <c r="E195" s="132"/>
      <c r="F195" s="132"/>
      <c r="G195" s="132"/>
      <c r="H195" s="63"/>
      <c r="I195" s="63"/>
      <c r="J195" s="63"/>
      <c r="K195" s="63"/>
      <c r="L195" s="63"/>
      <c r="M195" s="63"/>
      <c r="N195" s="63"/>
    </row>
    <row r="196" spans="1:14" ht="15" customHeight="1">
      <c r="A196" s="139"/>
      <c r="B196" s="51"/>
      <c r="C196" s="74"/>
      <c r="D196" s="132"/>
      <c r="E196" s="132"/>
      <c r="F196" s="132"/>
      <c r="G196" s="132"/>
      <c r="H196" s="63"/>
      <c r="I196" s="63"/>
      <c r="J196" s="63"/>
      <c r="K196" s="63"/>
      <c r="L196" s="63"/>
      <c r="M196" s="63"/>
      <c r="N196" s="63"/>
    </row>
    <row r="197" spans="1:14" ht="15" customHeight="1">
      <c r="A197" s="139"/>
      <c r="B197" s="51"/>
      <c r="C197" s="74"/>
      <c r="D197" s="132"/>
      <c r="E197" s="132"/>
      <c r="F197" s="132"/>
      <c r="G197" s="132"/>
      <c r="H197" s="63"/>
      <c r="I197" s="63"/>
      <c r="J197" s="63"/>
      <c r="K197" s="63"/>
      <c r="L197" s="63"/>
      <c r="M197" s="63"/>
      <c r="N197" s="63"/>
    </row>
    <row r="198" spans="1:14" ht="15" customHeight="1">
      <c r="A198" s="139"/>
      <c r="B198" s="51"/>
      <c r="C198" s="74"/>
      <c r="D198" s="132"/>
      <c r="E198" s="132"/>
      <c r="F198" s="132"/>
      <c r="G198" s="132"/>
      <c r="H198" s="63"/>
      <c r="I198" s="63"/>
      <c r="J198" s="63"/>
      <c r="K198" s="63"/>
      <c r="L198" s="63"/>
      <c r="M198" s="63"/>
      <c r="N198" s="63"/>
    </row>
    <row r="199" spans="1:3" ht="15" customHeight="1">
      <c r="A199" s="139"/>
      <c r="B199" s="51"/>
      <c r="C199" s="70"/>
    </row>
    <row r="200" spans="1:3" ht="15" customHeight="1">
      <c r="A200" s="139"/>
      <c r="B200" s="51"/>
      <c r="C200" s="70"/>
    </row>
    <row r="201" spans="1:3" ht="15" customHeight="1">
      <c r="A201" s="139"/>
      <c r="B201" s="51"/>
      <c r="C201" s="70"/>
    </row>
    <row r="202" spans="1:14" ht="15" customHeight="1">
      <c r="A202" s="139"/>
      <c r="B202" s="51"/>
      <c r="C202" s="74"/>
      <c r="D202" s="132"/>
      <c r="E202" s="132"/>
      <c r="F202" s="132"/>
      <c r="G202" s="132"/>
      <c r="H202" s="63"/>
      <c r="I202" s="63"/>
      <c r="J202" s="63"/>
      <c r="K202" s="63"/>
      <c r="L202" s="63"/>
      <c r="M202" s="63"/>
      <c r="N202" s="63"/>
    </row>
    <row r="203" spans="1:14" ht="15" customHeight="1">
      <c r="A203" s="139"/>
      <c r="B203" s="51"/>
      <c r="C203" s="74"/>
      <c r="D203" s="132"/>
      <c r="E203" s="132"/>
      <c r="F203" s="132"/>
      <c r="G203" s="132"/>
      <c r="H203" s="63"/>
      <c r="I203" s="63"/>
      <c r="J203" s="63"/>
      <c r="K203" s="63"/>
      <c r="L203" s="63"/>
      <c r="M203" s="63"/>
      <c r="N203" s="63"/>
    </row>
    <row r="204" spans="1:14" ht="15" customHeight="1">
      <c r="A204" s="139"/>
      <c r="B204" s="51"/>
      <c r="C204" s="74"/>
      <c r="D204" s="132"/>
      <c r="E204" s="132"/>
      <c r="F204" s="132"/>
      <c r="G204" s="132"/>
      <c r="H204" s="63"/>
      <c r="I204" s="63"/>
      <c r="J204" s="63"/>
      <c r="K204" s="63"/>
      <c r="L204" s="63"/>
      <c r="M204" s="63"/>
      <c r="N204" s="63"/>
    </row>
    <row r="205" spans="1:14" ht="15" customHeight="1">
      <c r="A205" s="139"/>
      <c r="B205" s="51"/>
      <c r="C205" s="74"/>
      <c r="D205" s="132"/>
      <c r="E205" s="132"/>
      <c r="F205" s="132"/>
      <c r="G205" s="132"/>
      <c r="H205" s="63"/>
      <c r="I205" s="63"/>
      <c r="J205" s="63"/>
      <c r="K205" s="63"/>
      <c r="L205" s="63"/>
      <c r="M205" s="63"/>
      <c r="N205" s="63"/>
    </row>
    <row r="206" spans="1:14" ht="15" customHeight="1">
      <c r="A206" s="139"/>
      <c r="B206" s="51"/>
      <c r="C206" s="74"/>
      <c r="D206" s="132"/>
      <c r="E206" s="132"/>
      <c r="F206" s="132"/>
      <c r="G206" s="132"/>
      <c r="H206" s="63"/>
      <c r="I206" s="63"/>
      <c r="J206" s="63"/>
      <c r="K206" s="63"/>
      <c r="L206" s="63"/>
      <c r="M206" s="63"/>
      <c r="N206" s="63"/>
    </row>
    <row r="207" spans="1:14" ht="15" customHeight="1">
      <c r="A207" s="139"/>
      <c r="B207" s="51"/>
      <c r="C207" s="74"/>
      <c r="D207" s="132"/>
      <c r="E207" s="132"/>
      <c r="F207" s="132"/>
      <c r="G207" s="132"/>
      <c r="H207" s="63"/>
      <c r="I207" s="63"/>
      <c r="J207" s="63"/>
      <c r="K207" s="63"/>
      <c r="L207" s="63"/>
      <c r="M207" s="63"/>
      <c r="N207" s="63"/>
    </row>
    <row r="208" spans="1:14" ht="15" customHeight="1">
      <c r="A208" s="139"/>
      <c r="B208" s="51"/>
      <c r="C208" s="74"/>
      <c r="D208" s="132"/>
      <c r="E208" s="132"/>
      <c r="F208" s="132"/>
      <c r="G208" s="132"/>
      <c r="H208" s="63"/>
      <c r="I208" s="63"/>
      <c r="J208" s="63"/>
      <c r="K208" s="63"/>
      <c r="L208" s="63"/>
      <c r="M208" s="63"/>
      <c r="N208" s="63"/>
    </row>
    <row r="209" spans="1:14" ht="15" customHeight="1">
      <c r="A209" s="139"/>
      <c r="B209" s="51"/>
      <c r="C209" s="74"/>
      <c r="D209" s="132"/>
      <c r="E209" s="132"/>
      <c r="F209" s="132"/>
      <c r="G209" s="132"/>
      <c r="H209" s="63"/>
      <c r="I209" s="63"/>
      <c r="J209" s="63"/>
      <c r="K209" s="63"/>
      <c r="L209" s="63"/>
      <c r="M209" s="63"/>
      <c r="N209" s="63"/>
    </row>
    <row r="210" spans="1:3" ht="15" customHeight="1">
      <c r="A210" s="139"/>
      <c r="B210" s="51"/>
      <c r="C210" s="70"/>
    </row>
    <row r="211" spans="1:3" ht="15" customHeight="1">
      <c r="A211" s="139"/>
      <c r="B211" s="51"/>
      <c r="C211" s="70"/>
    </row>
    <row r="212" spans="1:14" ht="15" customHeight="1">
      <c r="A212" s="139"/>
      <c r="B212" s="51"/>
      <c r="C212" s="74"/>
      <c r="D212" s="132"/>
      <c r="E212" s="132"/>
      <c r="F212" s="132"/>
      <c r="G212" s="132"/>
      <c r="H212" s="63"/>
      <c r="I212" s="63"/>
      <c r="J212" s="63"/>
      <c r="K212" s="63"/>
      <c r="L212" s="63"/>
      <c r="M212" s="63"/>
      <c r="N212" s="63"/>
    </row>
    <row r="213" spans="1:3" ht="15" customHeight="1">
      <c r="A213" s="139"/>
      <c r="B213" s="51"/>
      <c r="C213" s="70"/>
    </row>
    <row r="214" spans="1:3" ht="15" customHeight="1">
      <c r="A214" s="139"/>
      <c r="B214" s="51"/>
      <c r="C214" s="70"/>
    </row>
    <row r="215" spans="1:14" ht="15" customHeight="1">
      <c r="A215" s="139"/>
      <c r="B215" s="51"/>
      <c r="C215" s="74"/>
      <c r="D215" s="132"/>
      <c r="E215" s="132"/>
      <c r="F215" s="132"/>
      <c r="G215" s="132"/>
      <c r="H215" s="63"/>
      <c r="I215" s="63"/>
      <c r="J215" s="63"/>
      <c r="K215" s="63"/>
      <c r="L215" s="63"/>
      <c r="M215" s="63"/>
      <c r="N215" s="63"/>
    </row>
    <row r="216" spans="1:14" ht="15" customHeight="1">
      <c r="A216" s="139"/>
      <c r="B216" s="51"/>
      <c r="C216" s="74"/>
      <c r="D216" s="132"/>
      <c r="E216" s="132"/>
      <c r="F216" s="132"/>
      <c r="G216" s="132"/>
      <c r="H216" s="63"/>
      <c r="I216" s="63"/>
      <c r="J216" s="63"/>
      <c r="K216" s="63"/>
      <c r="L216" s="63"/>
      <c r="M216" s="63"/>
      <c r="N216" s="63"/>
    </row>
    <row r="217" spans="1:14" ht="15" customHeight="1">
      <c r="A217" s="139"/>
      <c r="B217" s="51"/>
      <c r="C217" s="74"/>
      <c r="D217" s="132"/>
      <c r="E217" s="132"/>
      <c r="F217" s="132"/>
      <c r="G217" s="132"/>
      <c r="H217" s="63"/>
      <c r="I217" s="63"/>
      <c r="J217" s="63"/>
      <c r="K217" s="63"/>
      <c r="L217" s="63"/>
      <c r="M217" s="63"/>
      <c r="N217" s="63"/>
    </row>
    <row r="218" spans="1:14" ht="15" customHeight="1">
      <c r="A218" s="139"/>
      <c r="B218" s="51"/>
      <c r="C218" s="74"/>
      <c r="D218" s="132"/>
      <c r="E218" s="132"/>
      <c r="F218" s="132"/>
      <c r="G218" s="132"/>
      <c r="H218" s="63"/>
      <c r="I218" s="63"/>
      <c r="J218" s="63"/>
      <c r="K218" s="63"/>
      <c r="L218" s="63"/>
      <c r="M218" s="63"/>
      <c r="N218" s="63"/>
    </row>
    <row r="219" spans="1:14" ht="15" customHeight="1">
      <c r="A219" s="139"/>
      <c r="B219" s="51"/>
      <c r="C219" s="74"/>
      <c r="D219" s="132"/>
      <c r="E219" s="132"/>
      <c r="F219" s="132"/>
      <c r="G219" s="132"/>
      <c r="H219" s="63"/>
      <c r="I219" s="63"/>
      <c r="J219" s="63"/>
      <c r="K219" s="63"/>
      <c r="L219" s="63"/>
      <c r="M219" s="63"/>
      <c r="N219" s="63"/>
    </row>
    <row r="220" spans="1:14" ht="15" customHeight="1">
      <c r="A220" s="139"/>
      <c r="B220" s="51"/>
      <c r="C220" s="74"/>
      <c r="D220" s="132"/>
      <c r="E220" s="132"/>
      <c r="F220" s="132"/>
      <c r="G220" s="132"/>
      <c r="H220" s="63"/>
      <c r="I220" s="63"/>
      <c r="J220" s="63"/>
      <c r="K220" s="63"/>
      <c r="L220" s="63"/>
      <c r="M220" s="63"/>
      <c r="N220" s="63"/>
    </row>
    <row r="221" spans="1:14" ht="15" customHeight="1">
      <c r="A221" s="139"/>
      <c r="B221" s="51"/>
      <c r="C221" s="74"/>
      <c r="D221" s="132"/>
      <c r="E221" s="132"/>
      <c r="F221" s="132"/>
      <c r="G221" s="132"/>
      <c r="H221" s="63"/>
      <c r="I221" s="63"/>
      <c r="J221" s="63"/>
      <c r="K221" s="63"/>
      <c r="L221" s="63"/>
      <c r="M221" s="63"/>
      <c r="N221" s="63"/>
    </row>
    <row r="222" spans="1:14" ht="15" customHeight="1">
      <c r="A222" s="139"/>
      <c r="B222" s="51"/>
      <c r="C222" s="74"/>
      <c r="D222" s="132"/>
      <c r="E222" s="132"/>
      <c r="F222" s="132"/>
      <c r="G222" s="132"/>
      <c r="H222" s="63"/>
      <c r="I222" s="63"/>
      <c r="J222" s="63"/>
      <c r="K222" s="63"/>
      <c r="L222" s="63"/>
      <c r="M222" s="63"/>
      <c r="N222" s="63"/>
    </row>
    <row r="223" spans="1:14" ht="15" customHeight="1">
      <c r="A223" s="139"/>
      <c r="B223" s="51"/>
      <c r="C223" s="74"/>
      <c r="D223" s="132"/>
      <c r="E223" s="132"/>
      <c r="F223" s="132"/>
      <c r="G223" s="132"/>
      <c r="H223" s="63"/>
      <c r="I223" s="63"/>
      <c r="J223" s="63"/>
      <c r="K223" s="63"/>
      <c r="L223" s="63"/>
      <c r="M223" s="63"/>
      <c r="N223" s="63"/>
    </row>
    <row r="224" spans="1:14" ht="15" customHeight="1">
      <c r="A224" s="139"/>
      <c r="B224" s="51"/>
      <c r="C224" s="74"/>
      <c r="D224" s="132"/>
      <c r="E224" s="132"/>
      <c r="F224" s="132"/>
      <c r="G224" s="132"/>
      <c r="H224" s="63"/>
      <c r="I224" s="63"/>
      <c r="J224" s="63"/>
      <c r="K224" s="63"/>
      <c r="L224" s="63"/>
      <c r="M224" s="63"/>
      <c r="N224" s="63"/>
    </row>
    <row r="225" spans="1:14" ht="15" customHeight="1">
      <c r="A225" s="139"/>
      <c r="B225" s="51"/>
      <c r="C225" s="74"/>
      <c r="D225" s="132"/>
      <c r="E225" s="132"/>
      <c r="F225" s="132"/>
      <c r="G225" s="132"/>
      <c r="H225" s="63"/>
      <c r="I225" s="63"/>
      <c r="J225" s="63"/>
      <c r="K225" s="63"/>
      <c r="L225" s="63"/>
      <c r="M225" s="63"/>
      <c r="N225" s="63"/>
    </row>
    <row r="226" spans="1:14" ht="15" customHeight="1">
      <c r="A226" s="139"/>
      <c r="B226" s="51"/>
      <c r="C226" s="74"/>
      <c r="D226" s="132"/>
      <c r="E226" s="132"/>
      <c r="F226" s="132"/>
      <c r="G226" s="132"/>
      <c r="H226" s="63"/>
      <c r="I226" s="63"/>
      <c r="J226" s="63"/>
      <c r="K226" s="63"/>
      <c r="L226" s="63"/>
      <c r="M226" s="63"/>
      <c r="N226" s="63"/>
    </row>
    <row r="227" spans="1:14" ht="15" customHeight="1">
      <c r="A227" s="139"/>
      <c r="B227" s="51"/>
      <c r="C227" s="74"/>
      <c r="D227" s="132"/>
      <c r="E227" s="132"/>
      <c r="F227" s="132"/>
      <c r="G227" s="132"/>
      <c r="H227" s="63"/>
      <c r="I227" s="63"/>
      <c r="J227" s="63"/>
      <c r="K227" s="63"/>
      <c r="L227" s="63"/>
      <c r="M227" s="63"/>
      <c r="N227" s="63"/>
    </row>
    <row r="228" spans="1:14" ht="15" customHeight="1">
      <c r="A228" s="139"/>
      <c r="B228" s="51"/>
      <c r="C228" s="74"/>
      <c r="D228" s="132"/>
      <c r="E228" s="132"/>
      <c r="F228" s="132"/>
      <c r="G228" s="132"/>
      <c r="H228" s="63"/>
      <c r="I228" s="63"/>
      <c r="J228" s="63"/>
      <c r="K228" s="63"/>
      <c r="L228" s="63"/>
      <c r="M228" s="63"/>
      <c r="N228" s="63"/>
    </row>
    <row r="229" spans="1:14" ht="15" customHeight="1">
      <c r="A229" s="139"/>
      <c r="B229" s="51"/>
      <c r="C229" s="74"/>
      <c r="D229" s="132"/>
      <c r="E229" s="132"/>
      <c r="F229" s="132"/>
      <c r="G229" s="132"/>
      <c r="H229" s="63"/>
      <c r="I229" s="63"/>
      <c r="J229" s="63"/>
      <c r="K229" s="63"/>
      <c r="L229" s="63"/>
      <c r="M229" s="63"/>
      <c r="N229" s="63"/>
    </row>
    <row r="230" spans="1:14" ht="15" customHeight="1">
      <c r="A230" s="139"/>
      <c r="B230" s="51"/>
      <c r="C230" s="74"/>
      <c r="D230" s="132"/>
      <c r="E230" s="132"/>
      <c r="F230" s="132"/>
      <c r="G230" s="132"/>
      <c r="H230" s="63"/>
      <c r="I230" s="63"/>
      <c r="J230" s="63"/>
      <c r="K230" s="63"/>
      <c r="L230" s="63"/>
      <c r="M230" s="63"/>
      <c r="N230" s="63"/>
    </row>
    <row r="231" spans="1:14" ht="15" customHeight="1">
      <c r="A231" s="139"/>
      <c r="B231" s="51"/>
      <c r="C231" s="74"/>
      <c r="D231" s="132"/>
      <c r="E231" s="132"/>
      <c r="F231" s="132"/>
      <c r="G231" s="132"/>
      <c r="H231" s="63"/>
      <c r="I231" s="63"/>
      <c r="J231" s="63"/>
      <c r="K231" s="63"/>
      <c r="L231" s="63"/>
      <c r="M231" s="63"/>
      <c r="N231" s="63"/>
    </row>
    <row r="232" spans="1:14" ht="15" customHeight="1">
      <c r="A232" s="139"/>
      <c r="B232" s="51"/>
      <c r="C232" s="74"/>
      <c r="D232" s="132"/>
      <c r="E232" s="132"/>
      <c r="F232" s="132"/>
      <c r="G232" s="132"/>
      <c r="H232" s="63"/>
      <c r="I232" s="63"/>
      <c r="J232" s="63"/>
      <c r="K232" s="63"/>
      <c r="L232" s="63"/>
      <c r="M232" s="63"/>
      <c r="N232" s="63"/>
    </row>
    <row r="233" spans="1:14" ht="15" customHeight="1">
      <c r="A233" s="139"/>
      <c r="B233" s="51"/>
      <c r="C233" s="74"/>
      <c r="D233" s="132"/>
      <c r="E233" s="132"/>
      <c r="F233" s="132"/>
      <c r="G233" s="132"/>
      <c r="H233" s="63"/>
      <c r="I233" s="63"/>
      <c r="J233" s="63"/>
      <c r="K233" s="63"/>
      <c r="L233" s="63"/>
      <c r="M233" s="63"/>
      <c r="N233" s="63"/>
    </row>
    <row r="234" spans="1:14" ht="15" customHeight="1">
      <c r="A234" s="139"/>
      <c r="B234" s="51"/>
      <c r="C234" s="74"/>
      <c r="D234" s="132"/>
      <c r="E234" s="132"/>
      <c r="F234" s="132"/>
      <c r="G234" s="132"/>
      <c r="H234" s="63"/>
      <c r="I234" s="63"/>
      <c r="J234" s="63"/>
      <c r="K234" s="63"/>
      <c r="L234" s="63"/>
      <c r="M234" s="63"/>
      <c r="N234" s="63"/>
    </row>
    <row r="235" spans="1:14" ht="15" customHeight="1">
      <c r="A235" s="139"/>
      <c r="B235" s="51"/>
      <c r="C235" s="74"/>
      <c r="D235" s="132"/>
      <c r="E235" s="132"/>
      <c r="F235" s="132"/>
      <c r="G235" s="132"/>
      <c r="H235" s="63"/>
      <c r="I235" s="63"/>
      <c r="J235" s="63"/>
      <c r="K235" s="63"/>
      <c r="L235" s="63"/>
      <c r="M235" s="63"/>
      <c r="N235" s="63"/>
    </row>
    <row r="236" spans="1:14" ht="15" customHeight="1">
      <c r="A236" s="139"/>
      <c r="B236" s="51"/>
      <c r="C236" s="74"/>
      <c r="D236" s="132"/>
      <c r="E236" s="132"/>
      <c r="F236" s="132"/>
      <c r="G236" s="132"/>
      <c r="H236" s="63"/>
      <c r="I236" s="63"/>
      <c r="J236" s="63"/>
      <c r="K236" s="63"/>
      <c r="L236" s="63"/>
      <c r="M236" s="63"/>
      <c r="N236" s="63"/>
    </row>
    <row r="237" spans="1:14" ht="15" customHeight="1">
      <c r="A237" s="139"/>
      <c r="B237" s="51"/>
      <c r="C237" s="74"/>
      <c r="D237" s="132"/>
      <c r="E237" s="132"/>
      <c r="F237" s="132"/>
      <c r="G237" s="132"/>
      <c r="H237" s="63"/>
      <c r="I237" s="63"/>
      <c r="J237" s="63"/>
      <c r="K237" s="63"/>
      <c r="L237" s="63"/>
      <c r="M237" s="63"/>
      <c r="N237" s="63"/>
    </row>
    <row r="238" spans="1:14" ht="15" customHeight="1">
      <c r="A238" s="139"/>
      <c r="B238" s="51"/>
      <c r="C238" s="74"/>
      <c r="D238" s="132"/>
      <c r="E238" s="132"/>
      <c r="F238" s="132"/>
      <c r="G238" s="132"/>
      <c r="H238" s="63"/>
      <c r="I238" s="63"/>
      <c r="J238" s="63"/>
      <c r="K238" s="63"/>
      <c r="L238" s="63"/>
      <c r="M238" s="63"/>
      <c r="N238" s="63"/>
    </row>
    <row r="239" spans="1:14" ht="15" customHeight="1">
      <c r="A239" s="139"/>
      <c r="B239" s="51"/>
      <c r="C239" s="74"/>
      <c r="D239" s="132"/>
      <c r="E239" s="132"/>
      <c r="F239" s="132"/>
      <c r="G239" s="132"/>
      <c r="H239" s="63"/>
      <c r="I239" s="63"/>
      <c r="J239" s="63"/>
      <c r="K239" s="63"/>
      <c r="L239" s="63"/>
      <c r="M239" s="63"/>
      <c r="N239" s="63"/>
    </row>
    <row r="240" spans="1:14" ht="15" customHeight="1">
      <c r="A240" s="139"/>
      <c r="B240" s="51"/>
      <c r="C240" s="74"/>
      <c r="D240" s="132"/>
      <c r="E240" s="132"/>
      <c r="F240" s="132"/>
      <c r="G240" s="132"/>
      <c r="H240" s="63"/>
      <c r="I240" s="63"/>
      <c r="J240" s="63"/>
      <c r="K240" s="63"/>
      <c r="L240" s="63"/>
      <c r="M240" s="63"/>
      <c r="N240" s="63"/>
    </row>
    <row r="241" spans="1:14" ht="15" customHeight="1">
      <c r="A241" s="139"/>
      <c r="B241" s="51"/>
      <c r="C241" s="74"/>
      <c r="D241" s="132"/>
      <c r="E241" s="132"/>
      <c r="F241" s="132"/>
      <c r="G241" s="132"/>
      <c r="H241" s="63"/>
      <c r="I241" s="63"/>
      <c r="J241" s="63"/>
      <c r="K241" s="63"/>
      <c r="L241" s="63"/>
      <c r="M241" s="63"/>
      <c r="N241" s="63"/>
    </row>
    <row r="242" spans="1:14" ht="15" customHeight="1">
      <c r="A242" s="139"/>
      <c r="B242" s="51"/>
      <c r="C242" s="74"/>
      <c r="D242" s="132"/>
      <c r="E242" s="132"/>
      <c r="F242" s="132"/>
      <c r="G242" s="132"/>
      <c r="H242" s="63"/>
      <c r="I242" s="63"/>
      <c r="J242" s="63"/>
      <c r="K242" s="63"/>
      <c r="L242" s="63"/>
      <c r="M242" s="63"/>
      <c r="N242" s="63"/>
    </row>
    <row r="243" spans="1:14" ht="15" customHeight="1">
      <c r="A243" s="139"/>
      <c r="B243" s="51"/>
      <c r="C243" s="74"/>
      <c r="D243" s="132"/>
      <c r="E243" s="132"/>
      <c r="F243" s="132"/>
      <c r="G243" s="132"/>
      <c r="H243" s="63"/>
      <c r="I243" s="63"/>
      <c r="J243" s="63"/>
      <c r="K243" s="63"/>
      <c r="L243" s="63"/>
      <c r="M243" s="63"/>
      <c r="N243" s="63"/>
    </row>
    <row r="244" spans="1:14" ht="15" customHeight="1">
      <c r="A244" s="139"/>
      <c r="B244" s="51"/>
      <c r="C244" s="74"/>
      <c r="D244" s="132"/>
      <c r="E244" s="132"/>
      <c r="F244" s="132"/>
      <c r="G244" s="132"/>
      <c r="H244" s="63"/>
      <c r="I244" s="63"/>
      <c r="J244" s="63"/>
      <c r="K244" s="63"/>
      <c r="L244" s="63"/>
      <c r="M244" s="63"/>
      <c r="N244" s="63"/>
    </row>
    <row r="245" spans="1:14" ht="15" customHeight="1">
      <c r="A245" s="139"/>
      <c r="B245" s="51"/>
      <c r="C245" s="74"/>
      <c r="D245" s="132"/>
      <c r="E245" s="132"/>
      <c r="F245" s="132"/>
      <c r="G245" s="132"/>
      <c r="H245" s="63"/>
      <c r="I245" s="63"/>
      <c r="J245" s="63"/>
      <c r="K245" s="63"/>
      <c r="L245" s="63"/>
      <c r="M245" s="63"/>
      <c r="N245" s="63"/>
    </row>
    <row r="246" spans="1:14" ht="15" customHeight="1">
      <c r="A246" s="139"/>
      <c r="B246" s="51"/>
      <c r="C246" s="74"/>
      <c r="D246" s="132"/>
      <c r="E246" s="132"/>
      <c r="F246" s="132"/>
      <c r="G246" s="132"/>
      <c r="H246" s="63"/>
      <c r="I246" s="63"/>
      <c r="J246" s="63"/>
      <c r="K246" s="63"/>
      <c r="L246" s="63"/>
      <c r="M246" s="63"/>
      <c r="N246" s="63"/>
    </row>
    <row r="247" spans="1:14" ht="15" customHeight="1">
      <c r="A247" s="139"/>
      <c r="B247" s="51"/>
      <c r="C247" s="74"/>
      <c r="D247" s="132"/>
      <c r="E247" s="132"/>
      <c r="F247" s="132"/>
      <c r="G247" s="132"/>
      <c r="H247" s="63"/>
      <c r="I247" s="63"/>
      <c r="J247" s="63"/>
      <c r="K247" s="63"/>
      <c r="L247" s="63"/>
      <c r="M247" s="63"/>
      <c r="N247" s="63"/>
    </row>
    <row r="248" spans="1:14" ht="15" customHeight="1">
      <c r="A248" s="139"/>
      <c r="B248" s="51"/>
      <c r="C248" s="74"/>
      <c r="D248" s="132"/>
      <c r="E248" s="132"/>
      <c r="F248" s="132"/>
      <c r="G248" s="132"/>
      <c r="H248" s="63"/>
      <c r="I248" s="63"/>
      <c r="J248" s="63"/>
      <c r="K248" s="63"/>
      <c r="L248" s="63"/>
      <c r="M248" s="63"/>
      <c r="N248" s="63"/>
    </row>
    <row r="249" spans="1:14" ht="15" customHeight="1">
      <c r="A249" s="139"/>
      <c r="B249" s="51"/>
      <c r="C249" s="74"/>
      <c r="D249" s="132"/>
      <c r="E249" s="132"/>
      <c r="F249" s="132"/>
      <c r="G249" s="132"/>
      <c r="H249" s="63"/>
      <c r="I249" s="63"/>
      <c r="J249" s="63"/>
      <c r="K249" s="63"/>
      <c r="L249" s="63"/>
      <c r="M249" s="63"/>
      <c r="N249" s="63"/>
    </row>
    <row r="250" spans="1:14" ht="15" customHeight="1">
      <c r="A250" s="139"/>
      <c r="B250" s="51"/>
      <c r="C250" s="74"/>
      <c r="D250" s="132"/>
      <c r="E250" s="132"/>
      <c r="F250" s="132"/>
      <c r="G250" s="132"/>
      <c r="H250" s="63"/>
      <c r="I250" s="63"/>
      <c r="J250" s="63"/>
      <c r="K250" s="63"/>
      <c r="L250" s="63"/>
      <c r="M250" s="63"/>
      <c r="N250" s="63"/>
    </row>
    <row r="251" spans="1:14" ht="15" customHeight="1">
      <c r="A251" s="139"/>
      <c r="B251" s="51"/>
      <c r="C251" s="74"/>
      <c r="D251" s="132"/>
      <c r="E251" s="132"/>
      <c r="F251" s="132"/>
      <c r="G251" s="132"/>
      <c r="H251" s="63"/>
      <c r="I251" s="63"/>
      <c r="J251" s="63"/>
      <c r="K251" s="63"/>
      <c r="L251" s="63"/>
      <c r="M251" s="63"/>
      <c r="N251" s="63"/>
    </row>
    <row r="252" spans="1:14" ht="15" customHeight="1">
      <c r="A252" s="139"/>
      <c r="B252" s="51"/>
      <c r="C252" s="74"/>
      <c r="D252" s="132"/>
      <c r="E252" s="132"/>
      <c r="F252" s="132"/>
      <c r="G252" s="132"/>
      <c r="H252" s="63"/>
      <c r="I252" s="63"/>
      <c r="J252" s="63"/>
      <c r="K252" s="63"/>
      <c r="L252" s="63"/>
      <c r="M252" s="63"/>
      <c r="N252" s="63"/>
    </row>
    <row r="253" spans="1:14" ht="15" customHeight="1">
      <c r="A253" s="139"/>
      <c r="B253" s="51"/>
      <c r="C253" s="74"/>
      <c r="D253" s="132"/>
      <c r="E253" s="132"/>
      <c r="F253" s="132"/>
      <c r="G253" s="132"/>
      <c r="H253" s="63"/>
      <c r="I253" s="63"/>
      <c r="J253" s="63"/>
      <c r="K253" s="63"/>
      <c r="L253" s="63"/>
      <c r="M253" s="63"/>
      <c r="N253" s="63"/>
    </row>
    <row r="254" spans="1:14" ht="15" customHeight="1">
      <c r="A254" s="139"/>
      <c r="B254" s="51"/>
      <c r="C254" s="74"/>
      <c r="D254" s="132"/>
      <c r="E254" s="132"/>
      <c r="F254" s="132"/>
      <c r="G254" s="132"/>
      <c r="H254" s="63"/>
      <c r="I254" s="63"/>
      <c r="J254" s="63"/>
      <c r="K254" s="63"/>
      <c r="L254" s="63"/>
      <c r="M254" s="63"/>
      <c r="N254" s="63"/>
    </row>
    <row r="255" spans="1:14" ht="15" customHeight="1">
      <c r="A255" s="139"/>
      <c r="B255" s="51"/>
      <c r="C255" s="74"/>
      <c r="D255" s="132"/>
      <c r="E255" s="132"/>
      <c r="F255" s="132"/>
      <c r="G255" s="132"/>
      <c r="H255" s="63"/>
      <c r="I255" s="63"/>
      <c r="J255" s="63"/>
      <c r="K255" s="63"/>
      <c r="L255" s="63"/>
      <c r="M255" s="63"/>
      <c r="N255" s="63"/>
    </row>
    <row r="256" spans="1:14" ht="15" customHeight="1">
      <c r="A256" s="139"/>
      <c r="B256" s="51"/>
      <c r="C256" s="74"/>
      <c r="D256" s="132"/>
      <c r="E256" s="132"/>
      <c r="F256" s="132"/>
      <c r="G256" s="132"/>
      <c r="H256" s="63"/>
      <c r="I256" s="63"/>
      <c r="J256" s="63"/>
      <c r="K256" s="63"/>
      <c r="L256" s="63"/>
      <c r="M256" s="63"/>
      <c r="N256" s="63"/>
    </row>
    <row r="257" spans="1:14" ht="15" customHeight="1">
      <c r="A257" s="139"/>
      <c r="B257" s="51"/>
      <c r="C257" s="74"/>
      <c r="D257" s="132"/>
      <c r="E257" s="132"/>
      <c r="F257" s="132"/>
      <c r="G257" s="132"/>
      <c r="H257" s="63"/>
      <c r="I257" s="63"/>
      <c r="J257" s="63"/>
      <c r="K257" s="63"/>
      <c r="L257" s="63"/>
      <c r="M257" s="63"/>
      <c r="N257" s="63"/>
    </row>
    <row r="258" spans="1:14" ht="15" customHeight="1">
      <c r="A258" s="139"/>
      <c r="B258" s="51"/>
      <c r="C258" s="74"/>
      <c r="D258" s="132"/>
      <c r="E258" s="132"/>
      <c r="F258" s="132"/>
      <c r="G258" s="132"/>
      <c r="H258" s="63"/>
      <c r="I258" s="63"/>
      <c r="J258" s="63"/>
      <c r="K258" s="63"/>
      <c r="L258" s="63"/>
      <c r="M258" s="63"/>
      <c r="N258" s="63"/>
    </row>
    <row r="259" spans="1:14" ht="15" customHeight="1">
      <c r="A259" s="139"/>
      <c r="B259" s="51"/>
      <c r="C259" s="74"/>
      <c r="D259" s="132"/>
      <c r="E259" s="132"/>
      <c r="F259" s="132"/>
      <c r="G259" s="132"/>
      <c r="H259" s="63"/>
      <c r="I259" s="63"/>
      <c r="J259" s="63"/>
      <c r="K259" s="63"/>
      <c r="L259" s="63"/>
      <c r="M259" s="63"/>
      <c r="N259" s="63"/>
    </row>
    <row r="260" spans="1:14" ht="15" customHeight="1">
      <c r="A260" s="139"/>
      <c r="B260" s="51"/>
      <c r="C260" s="74"/>
      <c r="D260" s="132"/>
      <c r="E260" s="132"/>
      <c r="F260" s="132"/>
      <c r="G260" s="132"/>
      <c r="H260" s="63"/>
      <c r="I260" s="63"/>
      <c r="J260" s="63"/>
      <c r="K260" s="63"/>
      <c r="L260" s="63"/>
      <c r="M260" s="63"/>
      <c r="N260" s="63"/>
    </row>
    <row r="261" spans="1:14" ht="15" customHeight="1">
      <c r="A261" s="139"/>
      <c r="B261" s="51"/>
      <c r="C261" s="74"/>
      <c r="D261" s="132"/>
      <c r="E261" s="132"/>
      <c r="F261" s="132"/>
      <c r="G261" s="132"/>
      <c r="H261" s="63"/>
      <c r="I261" s="63"/>
      <c r="J261" s="63"/>
      <c r="K261" s="63"/>
      <c r="L261" s="63"/>
      <c r="M261" s="63"/>
      <c r="N261" s="63"/>
    </row>
    <row r="262" spans="1:14" ht="15" customHeight="1">
      <c r="A262" s="139"/>
      <c r="B262" s="51"/>
      <c r="C262" s="74"/>
      <c r="D262" s="132"/>
      <c r="E262" s="132"/>
      <c r="F262" s="132"/>
      <c r="G262" s="132"/>
      <c r="H262" s="63"/>
      <c r="I262" s="63"/>
      <c r="J262" s="63"/>
      <c r="K262" s="63"/>
      <c r="L262" s="63"/>
      <c r="M262" s="63"/>
      <c r="N262" s="63"/>
    </row>
    <row r="263" spans="1:14" ht="15" customHeight="1">
      <c r="A263" s="139"/>
      <c r="B263" s="51"/>
      <c r="C263" s="74"/>
      <c r="D263" s="132"/>
      <c r="E263" s="132"/>
      <c r="F263" s="132"/>
      <c r="G263" s="132"/>
      <c r="H263" s="63"/>
      <c r="I263" s="63"/>
      <c r="J263" s="63"/>
      <c r="K263" s="63"/>
      <c r="L263" s="63"/>
      <c r="M263" s="63"/>
      <c r="N263" s="63"/>
    </row>
    <row r="264" spans="1:14" ht="15" customHeight="1">
      <c r="A264" s="139"/>
      <c r="B264" s="51"/>
      <c r="C264" s="74"/>
      <c r="D264" s="132"/>
      <c r="E264" s="132"/>
      <c r="F264" s="132"/>
      <c r="G264" s="132"/>
      <c r="H264" s="63"/>
      <c r="I264" s="63"/>
      <c r="J264" s="63"/>
      <c r="K264" s="63"/>
      <c r="L264" s="63"/>
      <c r="M264" s="63"/>
      <c r="N264" s="63"/>
    </row>
    <row r="265" spans="1:14" ht="15" customHeight="1">
      <c r="A265" s="139"/>
      <c r="B265" s="51"/>
      <c r="C265" s="74"/>
      <c r="D265" s="132"/>
      <c r="E265" s="132"/>
      <c r="F265" s="132"/>
      <c r="G265" s="132"/>
      <c r="H265" s="63"/>
      <c r="I265" s="63"/>
      <c r="J265" s="63"/>
      <c r="K265" s="63"/>
      <c r="L265" s="63"/>
      <c r="M265" s="63"/>
      <c r="N265" s="63"/>
    </row>
    <row r="266" spans="1:14" ht="15" customHeight="1">
      <c r="A266" s="139"/>
      <c r="B266" s="51"/>
      <c r="C266" s="74"/>
      <c r="D266" s="132"/>
      <c r="E266" s="132"/>
      <c r="F266" s="132"/>
      <c r="G266" s="132"/>
      <c r="H266" s="63"/>
      <c r="I266" s="63"/>
      <c r="J266" s="63"/>
      <c r="K266" s="63"/>
      <c r="L266" s="63"/>
      <c r="M266" s="63"/>
      <c r="N266" s="63"/>
    </row>
    <row r="267" spans="1:14" ht="15" customHeight="1">
      <c r="A267" s="139"/>
      <c r="B267" s="51"/>
      <c r="C267" s="74"/>
      <c r="D267" s="132"/>
      <c r="E267" s="132"/>
      <c r="F267" s="132"/>
      <c r="G267" s="132"/>
      <c r="H267" s="63"/>
      <c r="I267" s="63"/>
      <c r="J267" s="63"/>
      <c r="K267" s="63"/>
      <c r="L267" s="63"/>
      <c r="M267" s="63"/>
      <c r="N267" s="63"/>
    </row>
    <row r="268" spans="1:14" ht="15" customHeight="1">
      <c r="A268" s="139"/>
      <c r="B268" s="51"/>
      <c r="C268" s="74"/>
      <c r="D268" s="132"/>
      <c r="E268" s="132"/>
      <c r="F268" s="132"/>
      <c r="G268" s="132"/>
      <c r="H268" s="63"/>
      <c r="I268" s="63"/>
      <c r="J268" s="63"/>
      <c r="K268" s="63"/>
      <c r="L268" s="63"/>
      <c r="M268" s="63"/>
      <c r="N268" s="63"/>
    </row>
    <row r="269" spans="1:14" ht="15" customHeight="1">
      <c r="A269" s="139"/>
      <c r="B269" s="51"/>
      <c r="C269" s="74"/>
      <c r="D269" s="132"/>
      <c r="E269" s="132"/>
      <c r="F269" s="132"/>
      <c r="G269" s="132"/>
      <c r="H269" s="63"/>
      <c r="I269" s="63"/>
      <c r="J269" s="63"/>
      <c r="K269" s="63"/>
      <c r="L269" s="63"/>
      <c r="M269" s="63"/>
      <c r="N269" s="63"/>
    </row>
    <row r="270" spans="1:14" ht="15" customHeight="1">
      <c r="A270" s="139"/>
      <c r="B270" s="51"/>
      <c r="C270" s="74"/>
      <c r="D270" s="132"/>
      <c r="E270" s="132"/>
      <c r="F270" s="132"/>
      <c r="G270" s="132"/>
      <c r="H270" s="63"/>
      <c r="I270" s="63"/>
      <c r="J270" s="63"/>
      <c r="K270" s="63"/>
      <c r="L270" s="63"/>
      <c r="M270" s="63"/>
      <c r="N270" s="63"/>
    </row>
    <row r="271" spans="1:14" ht="15" customHeight="1">
      <c r="A271" s="139"/>
      <c r="B271" s="51"/>
      <c r="C271" s="74"/>
      <c r="D271" s="132"/>
      <c r="E271" s="132"/>
      <c r="F271" s="132"/>
      <c r="G271" s="132"/>
      <c r="H271" s="63"/>
      <c r="I271" s="63"/>
      <c r="J271" s="63"/>
      <c r="K271" s="63"/>
      <c r="L271" s="63"/>
      <c r="M271" s="63"/>
      <c r="N271" s="63"/>
    </row>
    <row r="272" spans="1:14" ht="15" customHeight="1">
      <c r="A272" s="139"/>
      <c r="B272" s="51"/>
      <c r="C272" s="74"/>
      <c r="D272" s="132"/>
      <c r="E272" s="132"/>
      <c r="F272" s="132"/>
      <c r="G272" s="132"/>
      <c r="H272" s="63"/>
      <c r="I272" s="63"/>
      <c r="J272" s="63"/>
      <c r="K272" s="63"/>
      <c r="L272" s="63"/>
      <c r="M272" s="63"/>
      <c r="N272" s="63"/>
    </row>
    <row r="273" spans="1:14" ht="15" customHeight="1">
      <c r="A273" s="139"/>
      <c r="B273" s="51"/>
      <c r="C273" s="74"/>
      <c r="D273" s="132"/>
      <c r="E273" s="132"/>
      <c r="F273" s="132"/>
      <c r="G273" s="132"/>
      <c r="H273" s="63"/>
      <c r="I273" s="63"/>
      <c r="J273" s="63"/>
      <c r="K273" s="63"/>
      <c r="L273" s="63"/>
      <c r="M273" s="63"/>
      <c r="N273" s="63"/>
    </row>
    <row r="274" spans="1:14" ht="15" customHeight="1">
      <c r="A274" s="139"/>
      <c r="B274" s="51"/>
      <c r="C274" s="74"/>
      <c r="D274" s="132"/>
      <c r="E274" s="132"/>
      <c r="F274" s="132"/>
      <c r="G274" s="132"/>
      <c r="H274" s="63"/>
      <c r="I274" s="63"/>
      <c r="J274" s="63"/>
      <c r="K274" s="63"/>
      <c r="L274" s="63"/>
      <c r="M274" s="63"/>
      <c r="N274" s="63"/>
    </row>
    <row r="275" spans="1:14" ht="15" customHeight="1">
      <c r="A275" s="139"/>
      <c r="B275" s="51"/>
      <c r="C275" s="74"/>
      <c r="D275" s="132"/>
      <c r="E275" s="132"/>
      <c r="F275" s="132"/>
      <c r="G275" s="132"/>
      <c r="H275" s="63"/>
      <c r="I275" s="63"/>
      <c r="J275" s="63"/>
      <c r="K275" s="63"/>
      <c r="L275" s="63"/>
      <c r="M275" s="63"/>
      <c r="N275" s="63"/>
    </row>
    <row r="276" spans="1:14" ht="15" customHeight="1">
      <c r="A276" s="139"/>
      <c r="B276" s="51"/>
      <c r="C276" s="74"/>
      <c r="D276" s="132"/>
      <c r="E276" s="132"/>
      <c r="F276" s="132"/>
      <c r="G276" s="132"/>
      <c r="H276" s="63"/>
      <c r="I276" s="63"/>
      <c r="J276" s="63"/>
      <c r="K276" s="63"/>
      <c r="L276" s="63"/>
      <c r="M276" s="63"/>
      <c r="N276" s="63"/>
    </row>
    <row r="277" spans="1:14" ht="15" customHeight="1">
      <c r="A277" s="139"/>
      <c r="B277" s="51"/>
      <c r="C277" s="74"/>
      <c r="D277" s="132"/>
      <c r="E277" s="132"/>
      <c r="F277" s="132"/>
      <c r="G277" s="132"/>
      <c r="H277" s="63"/>
      <c r="I277" s="63"/>
      <c r="J277" s="63"/>
      <c r="K277" s="63"/>
      <c r="L277" s="63"/>
      <c r="M277" s="63"/>
      <c r="N277" s="63"/>
    </row>
    <row r="278" spans="1:14" ht="15" customHeight="1">
      <c r="A278" s="139"/>
      <c r="B278" s="51"/>
      <c r="C278" s="74"/>
      <c r="D278" s="132"/>
      <c r="E278" s="132"/>
      <c r="F278" s="132"/>
      <c r="G278" s="132"/>
      <c r="H278" s="63"/>
      <c r="I278" s="63"/>
      <c r="J278" s="63"/>
      <c r="K278" s="63"/>
      <c r="L278" s="63"/>
      <c r="M278" s="63"/>
      <c r="N278" s="63"/>
    </row>
    <row r="279" spans="1:14" ht="15" customHeight="1">
      <c r="A279" s="139"/>
      <c r="B279" s="51"/>
      <c r="C279" s="74"/>
      <c r="D279" s="132"/>
      <c r="E279" s="132"/>
      <c r="F279" s="132"/>
      <c r="G279" s="132"/>
      <c r="H279" s="63"/>
      <c r="I279" s="63"/>
      <c r="J279" s="63"/>
      <c r="K279" s="63"/>
      <c r="L279" s="63"/>
      <c r="M279" s="63"/>
      <c r="N279" s="63"/>
    </row>
    <row r="280" spans="1:14" ht="15" customHeight="1">
      <c r="A280" s="139"/>
      <c r="B280" s="51"/>
      <c r="C280" s="74"/>
      <c r="D280" s="132"/>
      <c r="E280" s="132"/>
      <c r="F280" s="132"/>
      <c r="G280" s="132"/>
      <c r="H280" s="63"/>
      <c r="I280" s="63"/>
      <c r="J280" s="63"/>
      <c r="K280" s="63"/>
      <c r="L280" s="63"/>
      <c r="M280" s="63"/>
      <c r="N280" s="63"/>
    </row>
    <row r="281" spans="1:14" ht="15" customHeight="1">
      <c r="A281" s="139"/>
      <c r="B281" s="51"/>
      <c r="C281" s="74"/>
      <c r="D281" s="132"/>
      <c r="E281" s="132"/>
      <c r="F281" s="132"/>
      <c r="G281" s="132"/>
      <c r="H281" s="63"/>
      <c r="I281" s="63"/>
      <c r="J281" s="63"/>
      <c r="K281" s="63"/>
      <c r="L281" s="63"/>
      <c r="M281" s="63"/>
      <c r="N281" s="63"/>
    </row>
    <row r="282" spans="1:14" ht="15" customHeight="1">
      <c r="A282" s="139"/>
      <c r="B282" s="51"/>
      <c r="C282" s="74"/>
      <c r="D282" s="132"/>
      <c r="E282" s="132"/>
      <c r="F282" s="132"/>
      <c r="G282" s="132"/>
      <c r="H282" s="63"/>
      <c r="I282" s="63"/>
      <c r="J282" s="63"/>
      <c r="K282" s="63"/>
      <c r="L282" s="63"/>
      <c r="M282" s="63"/>
      <c r="N282" s="63"/>
    </row>
    <row r="283" spans="1:14" ht="15" customHeight="1">
      <c r="A283" s="139"/>
      <c r="B283" s="51"/>
      <c r="C283" s="74"/>
      <c r="D283" s="132"/>
      <c r="E283" s="132"/>
      <c r="F283" s="132"/>
      <c r="G283" s="132"/>
      <c r="H283" s="63"/>
      <c r="I283" s="63"/>
      <c r="J283" s="63"/>
      <c r="K283" s="63"/>
      <c r="L283" s="63"/>
      <c r="M283" s="63"/>
      <c r="N283" s="63"/>
    </row>
    <row r="284" spans="1:14" ht="15" customHeight="1">
      <c r="A284" s="139"/>
      <c r="B284" s="51"/>
      <c r="C284" s="74"/>
      <c r="D284" s="132"/>
      <c r="E284" s="132"/>
      <c r="F284" s="132"/>
      <c r="G284" s="132"/>
      <c r="H284" s="63"/>
      <c r="I284" s="63"/>
      <c r="J284" s="63"/>
      <c r="K284" s="63"/>
      <c r="L284" s="63"/>
      <c r="M284" s="63"/>
      <c r="N284" s="63"/>
    </row>
    <row r="285" spans="1:14" ht="15" customHeight="1">
      <c r="A285" s="139"/>
      <c r="B285" s="51"/>
      <c r="C285" s="74"/>
      <c r="D285" s="132"/>
      <c r="E285" s="132"/>
      <c r="F285" s="132"/>
      <c r="G285" s="132"/>
      <c r="H285" s="63"/>
      <c r="I285" s="63"/>
      <c r="J285" s="63"/>
      <c r="K285" s="63"/>
      <c r="L285" s="63"/>
      <c r="M285" s="63"/>
      <c r="N285" s="63"/>
    </row>
    <row r="286" spans="1:14" ht="15" customHeight="1">
      <c r="A286" s="139"/>
      <c r="B286" s="51"/>
      <c r="C286" s="74"/>
      <c r="D286" s="132"/>
      <c r="E286" s="132"/>
      <c r="F286" s="132"/>
      <c r="G286" s="132"/>
      <c r="H286" s="63"/>
      <c r="I286" s="63"/>
      <c r="J286" s="63"/>
      <c r="K286" s="63"/>
      <c r="L286" s="63"/>
      <c r="M286" s="63"/>
      <c r="N286" s="63"/>
    </row>
    <row r="287" spans="1:14" ht="15" customHeight="1">
      <c r="A287" s="139"/>
      <c r="B287" s="51"/>
      <c r="C287" s="74"/>
      <c r="D287" s="132"/>
      <c r="E287" s="132"/>
      <c r="F287" s="132"/>
      <c r="G287" s="132"/>
      <c r="H287" s="63"/>
      <c r="I287" s="63"/>
      <c r="J287" s="63"/>
      <c r="K287" s="63"/>
      <c r="L287" s="63"/>
      <c r="M287" s="63"/>
      <c r="N287" s="63"/>
    </row>
    <row r="288" spans="1:14" ht="15" customHeight="1">
      <c r="A288" s="139"/>
      <c r="B288" s="51"/>
      <c r="C288" s="74"/>
      <c r="D288" s="132"/>
      <c r="E288" s="132"/>
      <c r="F288" s="132"/>
      <c r="G288" s="132"/>
      <c r="H288" s="63"/>
      <c r="I288" s="63"/>
      <c r="J288" s="63"/>
      <c r="K288" s="63"/>
      <c r="L288" s="63"/>
      <c r="M288" s="63"/>
      <c r="N288" s="63"/>
    </row>
    <row r="289" spans="1:14" ht="15" customHeight="1">
      <c r="A289" s="139"/>
      <c r="B289" s="51"/>
      <c r="C289" s="74"/>
      <c r="D289" s="132"/>
      <c r="E289" s="132"/>
      <c r="F289" s="132"/>
      <c r="G289" s="132"/>
      <c r="H289" s="63"/>
      <c r="I289" s="63"/>
      <c r="J289" s="63"/>
      <c r="K289" s="63"/>
      <c r="L289" s="63"/>
      <c r="M289" s="63"/>
      <c r="N289" s="63"/>
    </row>
    <row r="290" spans="1:14" ht="15" customHeight="1">
      <c r="A290" s="139"/>
      <c r="B290" s="51"/>
      <c r="C290" s="74"/>
      <c r="D290" s="132"/>
      <c r="E290" s="132"/>
      <c r="F290" s="132"/>
      <c r="G290" s="132"/>
      <c r="H290" s="63"/>
      <c r="I290" s="63"/>
      <c r="J290" s="63"/>
      <c r="K290" s="63"/>
      <c r="L290" s="63"/>
      <c r="M290" s="63"/>
      <c r="N290" s="63"/>
    </row>
    <row r="291" spans="1:14" ht="15" customHeight="1">
      <c r="A291" s="139"/>
      <c r="B291" s="51"/>
      <c r="C291" s="74"/>
      <c r="D291" s="132"/>
      <c r="E291" s="132"/>
      <c r="F291" s="132"/>
      <c r="G291" s="132"/>
      <c r="H291" s="63"/>
      <c r="I291" s="63"/>
      <c r="J291" s="63"/>
      <c r="K291" s="63"/>
      <c r="L291" s="63"/>
      <c r="M291" s="63"/>
      <c r="N291" s="63"/>
    </row>
    <row r="292" spans="1:14" ht="15" customHeight="1">
      <c r="A292" s="139"/>
      <c r="B292" s="51"/>
      <c r="C292" s="74"/>
      <c r="D292" s="132"/>
      <c r="E292" s="132"/>
      <c r="F292" s="132"/>
      <c r="G292" s="132"/>
      <c r="H292" s="63"/>
      <c r="I292" s="63"/>
      <c r="J292" s="63"/>
      <c r="K292" s="63"/>
      <c r="L292" s="63"/>
      <c r="M292" s="63"/>
      <c r="N292" s="63"/>
    </row>
    <row r="293" spans="1:14" ht="15" customHeight="1">
      <c r="A293" s="139"/>
      <c r="B293" s="51"/>
      <c r="C293" s="74"/>
      <c r="D293" s="132"/>
      <c r="E293" s="132"/>
      <c r="F293" s="132"/>
      <c r="G293" s="132"/>
      <c r="H293" s="63"/>
      <c r="I293" s="63"/>
      <c r="J293" s="63"/>
      <c r="K293" s="63"/>
      <c r="L293" s="63"/>
      <c r="M293" s="63"/>
      <c r="N293" s="63"/>
    </row>
    <row r="294" spans="1:14" ht="15" customHeight="1">
      <c r="A294" s="139"/>
      <c r="B294" s="51"/>
      <c r="C294" s="74"/>
      <c r="D294" s="132"/>
      <c r="E294" s="132"/>
      <c r="F294" s="132"/>
      <c r="G294" s="132"/>
      <c r="H294" s="63"/>
      <c r="I294" s="63"/>
      <c r="J294" s="63"/>
      <c r="K294" s="63"/>
      <c r="L294" s="63"/>
      <c r="M294" s="63"/>
      <c r="N294" s="63"/>
    </row>
    <row r="295" spans="1:14" ht="15" customHeight="1">
      <c r="A295" s="139"/>
      <c r="B295" s="51"/>
      <c r="C295" s="74"/>
      <c r="D295" s="132"/>
      <c r="E295" s="132"/>
      <c r="F295" s="132"/>
      <c r="G295" s="132"/>
      <c r="H295" s="63"/>
      <c r="I295" s="63"/>
      <c r="J295" s="63"/>
      <c r="K295" s="63"/>
      <c r="L295" s="63"/>
      <c r="M295" s="63"/>
      <c r="N295" s="63"/>
    </row>
    <row r="296" spans="1:14" ht="15" customHeight="1">
      <c r="A296" s="139"/>
      <c r="B296" s="51"/>
      <c r="C296" s="74"/>
      <c r="D296" s="132"/>
      <c r="E296" s="132"/>
      <c r="F296" s="132"/>
      <c r="G296" s="132"/>
      <c r="H296" s="63"/>
      <c r="I296" s="63"/>
      <c r="J296" s="63"/>
      <c r="K296" s="63"/>
      <c r="L296" s="63"/>
      <c r="M296" s="63"/>
      <c r="N296" s="63"/>
    </row>
    <row r="297" spans="1:14" ht="15" customHeight="1">
      <c r="A297" s="139"/>
      <c r="B297" s="51"/>
      <c r="C297" s="74"/>
      <c r="D297" s="132"/>
      <c r="E297" s="132"/>
      <c r="F297" s="132"/>
      <c r="G297" s="132"/>
      <c r="H297" s="63"/>
      <c r="I297" s="63"/>
      <c r="J297" s="63"/>
      <c r="K297" s="63"/>
      <c r="L297" s="63"/>
      <c r="M297" s="63"/>
      <c r="N297" s="63"/>
    </row>
    <row r="298" spans="1:14" ht="15" customHeight="1">
      <c r="A298" s="139"/>
      <c r="B298" s="51"/>
      <c r="C298" s="74"/>
      <c r="D298" s="132"/>
      <c r="E298" s="132"/>
      <c r="F298" s="132"/>
      <c r="G298" s="132"/>
      <c r="H298" s="63"/>
      <c r="I298" s="63"/>
      <c r="J298" s="63"/>
      <c r="K298" s="63"/>
      <c r="L298" s="63"/>
      <c r="M298" s="63"/>
      <c r="N298" s="63"/>
    </row>
    <row r="299" spans="1:14" ht="15" customHeight="1">
      <c r="A299" s="139"/>
      <c r="B299" s="51"/>
      <c r="C299" s="74"/>
      <c r="D299" s="132"/>
      <c r="E299" s="132"/>
      <c r="F299" s="132"/>
      <c r="G299" s="132"/>
      <c r="H299" s="63"/>
      <c r="I299" s="63"/>
      <c r="J299" s="63"/>
      <c r="K299" s="63"/>
      <c r="L299" s="63"/>
      <c r="M299" s="63"/>
      <c r="N299" s="63"/>
    </row>
    <row r="300" spans="1:14" ht="15" customHeight="1">
      <c r="A300" s="139"/>
      <c r="B300" s="51"/>
      <c r="C300" s="74"/>
      <c r="D300" s="132"/>
      <c r="E300" s="132"/>
      <c r="F300" s="132"/>
      <c r="G300" s="132"/>
      <c r="H300" s="63"/>
      <c r="I300" s="63"/>
      <c r="J300" s="63"/>
      <c r="K300" s="63"/>
      <c r="L300" s="63"/>
      <c r="M300" s="63"/>
      <c r="N300" s="63"/>
    </row>
    <row r="301" spans="1:14" ht="15" customHeight="1">
      <c r="A301" s="139"/>
      <c r="B301" s="51"/>
      <c r="C301" s="74"/>
      <c r="D301" s="132"/>
      <c r="E301" s="132"/>
      <c r="F301" s="132"/>
      <c r="G301" s="132"/>
      <c r="H301" s="63"/>
      <c r="I301" s="63"/>
      <c r="J301" s="63"/>
      <c r="K301" s="63"/>
      <c r="L301" s="63"/>
      <c r="M301" s="63"/>
      <c r="N301" s="63"/>
    </row>
    <row r="302" spans="1:14" ht="15" customHeight="1">
      <c r="A302" s="139"/>
      <c r="B302" s="51"/>
      <c r="C302" s="74"/>
      <c r="D302" s="132"/>
      <c r="E302" s="132"/>
      <c r="F302" s="132"/>
      <c r="G302" s="132"/>
      <c r="H302" s="63"/>
      <c r="I302" s="63"/>
      <c r="J302" s="63"/>
      <c r="K302" s="63"/>
      <c r="L302" s="63"/>
      <c r="M302" s="63"/>
      <c r="N302" s="63"/>
    </row>
    <row r="303" spans="1:14" ht="15" customHeight="1">
      <c r="A303" s="139"/>
      <c r="B303" s="51"/>
      <c r="C303" s="74"/>
      <c r="D303" s="132"/>
      <c r="E303" s="132"/>
      <c r="F303" s="132"/>
      <c r="G303" s="132"/>
      <c r="H303" s="63"/>
      <c r="I303" s="63"/>
      <c r="J303" s="63"/>
      <c r="K303" s="63"/>
      <c r="L303" s="63"/>
      <c r="M303" s="63"/>
      <c r="N303" s="63"/>
    </row>
    <row r="304" spans="1:14" ht="15" customHeight="1">
      <c r="A304" s="139"/>
      <c r="B304" s="51"/>
      <c r="C304" s="74"/>
      <c r="D304" s="132"/>
      <c r="E304" s="132"/>
      <c r="F304" s="132"/>
      <c r="G304" s="132"/>
      <c r="H304" s="63"/>
      <c r="I304" s="63"/>
      <c r="J304" s="63"/>
      <c r="K304" s="63"/>
      <c r="L304" s="63"/>
      <c r="M304" s="63"/>
      <c r="N304" s="63"/>
    </row>
    <row r="305" spans="1:14" ht="15" customHeight="1">
      <c r="A305" s="139"/>
      <c r="B305" s="51"/>
      <c r="C305" s="74"/>
      <c r="D305" s="132"/>
      <c r="E305" s="132"/>
      <c r="F305" s="132"/>
      <c r="G305" s="132"/>
      <c r="H305" s="63"/>
      <c r="I305" s="63"/>
      <c r="J305" s="63"/>
      <c r="K305" s="63"/>
      <c r="L305" s="63"/>
      <c r="M305" s="63"/>
      <c r="N305" s="63"/>
    </row>
    <row r="306" spans="1:14" ht="15" customHeight="1">
      <c r="A306" s="139"/>
      <c r="B306" s="51"/>
      <c r="C306" s="74"/>
      <c r="D306" s="132"/>
      <c r="E306" s="132"/>
      <c r="F306" s="132"/>
      <c r="G306" s="132"/>
      <c r="H306" s="63"/>
      <c r="I306" s="63"/>
      <c r="J306" s="63"/>
      <c r="K306" s="63"/>
      <c r="L306" s="63"/>
      <c r="M306" s="63"/>
      <c r="N306" s="63"/>
    </row>
    <row r="307" spans="1:14" ht="15" customHeight="1">
      <c r="A307" s="139"/>
      <c r="B307" s="51"/>
      <c r="C307" s="74"/>
      <c r="D307" s="132"/>
      <c r="E307" s="132"/>
      <c r="F307" s="132"/>
      <c r="G307" s="132"/>
      <c r="H307" s="63"/>
      <c r="I307" s="63"/>
      <c r="J307" s="63"/>
      <c r="K307" s="63"/>
      <c r="L307" s="63"/>
      <c r="M307" s="63"/>
      <c r="N307" s="63"/>
    </row>
    <row r="308" spans="1:14" ht="15" customHeight="1">
      <c r="A308" s="139"/>
      <c r="B308" s="51"/>
      <c r="C308" s="74"/>
      <c r="D308" s="132"/>
      <c r="E308" s="132"/>
      <c r="F308" s="132"/>
      <c r="G308" s="132"/>
      <c r="H308" s="63"/>
      <c r="I308" s="63"/>
      <c r="J308" s="63"/>
      <c r="K308" s="63"/>
      <c r="L308" s="63"/>
      <c r="M308" s="63"/>
      <c r="N308" s="63"/>
    </row>
    <row r="309" spans="1:14" ht="15" customHeight="1">
      <c r="A309" s="139"/>
      <c r="B309" s="51"/>
      <c r="C309" s="74"/>
      <c r="D309" s="132"/>
      <c r="E309" s="132"/>
      <c r="F309" s="132"/>
      <c r="G309" s="132"/>
      <c r="H309" s="63"/>
      <c r="I309" s="63"/>
      <c r="J309" s="63"/>
      <c r="K309" s="63"/>
      <c r="L309" s="63"/>
      <c r="M309" s="63"/>
      <c r="N309" s="63"/>
    </row>
    <row r="310" spans="1:14" ht="15" customHeight="1">
      <c r="A310" s="139"/>
      <c r="B310" s="51"/>
      <c r="C310" s="74"/>
      <c r="D310" s="132"/>
      <c r="E310" s="132"/>
      <c r="F310" s="132"/>
      <c r="G310" s="132"/>
      <c r="H310" s="63"/>
      <c r="I310" s="63"/>
      <c r="J310" s="63"/>
      <c r="K310" s="63"/>
      <c r="L310" s="63"/>
      <c r="M310" s="63"/>
      <c r="N310" s="63"/>
    </row>
    <row r="311" spans="1:14" ht="15" customHeight="1">
      <c r="A311" s="139"/>
      <c r="B311" s="51"/>
      <c r="C311" s="74"/>
      <c r="D311" s="132"/>
      <c r="E311" s="132"/>
      <c r="F311" s="132"/>
      <c r="G311" s="132"/>
      <c r="H311" s="63"/>
      <c r="I311" s="63"/>
      <c r="J311" s="63"/>
      <c r="K311" s="63"/>
      <c r="L311" s="63"/>
      <c r="M311" s="63"/>
      <c r="N311" s="63"/>
    </row>
    <row r="312" spans="1:14" ht="15" customHeight="1">
      <c r="A312" s="139"/>
      <c r="B312" s="51"/>
      <c r="C312" s="74"/>
      <c r="D312" s="132"/>
      <c r="E312" s="132"/>
      <c r="F312" s="132"/>
      <c r="G312" s="132"/>
      <c r="H312" s="63"/>
      <c r="I312" s="63"/>
      <c r="J312" s="63"/>
      <c r="K312" s="63"/>
      <c r="L312" s="63"/>
      <c r="M312" s="63"/>
      <c r="N312" s="63"/>
    </row>
    <row r="313" spans="1:14" ht="15" customHeight="1">
      <c r="A313" s="139"/>
      <c r="B313" s="51"/>
      <c r="C313" s="74"/>
      <c r="D313" s="132"/>
      <c r="E313" s="132"/>
      <c r="F313" s="132"/>
      <c r="G313" s="132"/>
      <c r="H313" s="63"/>
      <c r="I313" s="63"/>
      <c r="J313" s="63"/>
      <c r="K313" s="63"/>
      <c r="L313" s="63"/>
      <c r="M313" s="63"/>
      <c r="N313" s="63"/>
    </row>
    <row r="314" spans="1:14" ht="15" customHeight="1">
      <c r="A314" s="139"/>
      <c r="B314" s="51"/>
      <c r="C314" s="74"/>
      <c r="D314" s="132"/>
      <c r="E314" s="132"/>
      <c r="F314" s="132"/>
      <c r="G314" s="132"/>
      <c r="H314" s="63"/>
      <c r="I314" s="63"/>
      <c r="J314" s="63"/>
      <c r="K314" s="63"/>
      <c r="L314" s="63"/>
      <c r="M314" s="63"/>
      <c r="N314" s="63"/>
    </row>
    <row r="315" spans="1:14" ht="15" customHeight="1">
      <c r="A315" s="139"/>
      <c r="B315" s="51"/>
      <c r="C315" s="74"/>
      <c r="D315" s="132"/>
      <c r="E315" s="132"/>
      <c r="F315" s="132"/>
      <c r="G315" s="132"/>
      <c r="H315" s="63"/>
      <c r="I315" s="63"/>
      <c r="J315" s="63"/>
      <c r="K315" s="63"/>
      <c r="L315" s="63"/>
      <c r="M315" s="63"/>
      <c r="N315" s="63"/>
    </row>
    <row r="316" spans="1:14" ht="15" customHeight="1">
      <c r="A316" s="139"/>
      <c r="B316" s="51"/>
      <c r="C316" s="74"/>
      <c r="D316" s="132"/>
      <c r="E316" s="132"/>
      <c r="F316" s="132"/>
      <c r="G316" s="132"/>
      <c r="H316" s="63"/>
      <c r="I316" s="63"/>
      <c r="J316" s="63"/>
      <c r="K316" s="63"/>
      <c r="L316" s="63"/>
      <c r="M316" s="63"/>
      <c r="N316" s="63"/>
    </row>
    <row r="317" spans="1:14" ht="15" customHeight="1">
      <c r="A317" s="139"/>
      <c r="B317" s="51"/>
      <c r="C317" s="74"/>
      <c r="D317" s="132"/>
      <c r="E317" s="132"/>
      <c r="F317" s="132"/>
      <c r="G317" s="132"/>
      <c r="H317" s="63"/>
      <c r="I317" s="63"/>
      <c r="J317" s="63"/>
      <c r="K317" s="63"/>
      <c r="L317" s="63"/>
      <c r="M317" s="63"/>
      <c r="N317" s="63"/>
    </row>
    <row r="318" spans="1:14" ht="15" customHeight="1">
      <c r="A318" s="139"/>
      <c r="B318" s="51"/>
      <c r="C318" s="74"/>
      <c r="D318" s="132"/>
      <c r="E318" s="132"/>
      <c r="F318" s="132"/>
      <c r="G318" s="132"/>
      <c r="H318" s="63"/>
      <c r="I318" s="63"/>
      <c r="J318" s="63"/>
      <c r="K318" s="63"/>
      <c r="L318" s="63"/>
      <c r="M318" s="63"/>
      <c r="N318" s="63"/>
    </row>
    <row r="319" spans="1:14" ht="15" customHeight="1">
      <c r="A319" s="139"/>
      <c r="B319" s="51"/>
      <c r="C319" s="74"/>
      <c r="D319" s="132"/>
      <c r="E319" s="132"/>
      <c r="F319" s="132"/>
      <c r="G319" s="132"/>
      <c r="H319" s="63"/>
      <c r="I319" s="63"/>
      <c r="J319" s="63"/>
      <c r="K319" s="63"/>
      <c r="L319" s="63"/>
      <c r="M319" s="63"/>
      <c r="N319" s="63"/>
    </row>
    <row r="320" spans="1:14" ht="15" customHeight="1">
      <c r="A320" s="139"/>
      <c r="B320" s="51"/>
      <c r="C320" s="74"/>
      <c r="D320" s="132"/>
      <c r="E320" s="132"/>
      <c r="F320" s="132"/>
      <c r="G320" s="132"/>
      <c r="H320" s="63"/>
      <c r="I320" s="63"/>
      <c r="J320" s="63"/>
      <c r="K320" s="63"/>
      <c r="L320" s="63"/>
      <c r="M320" s="63"/>
      <c r="N320" s="63"/>
    </row>
    <row r="321" spans="1:14" ht="15" customHeight="1">
      <c r="A321" s="139"/>
      <c r="B321" s="51"/>
      <c r="C321" s="74"/>
      <c r="D321" s="132"/>
      <c r="E321" s="132"/>
      <c r="F321" s="132"/>
      <c r="G321" s="132"/>
      <c r="H321" s="63"/>
      <c r="I321" s="63"/>
      <c r="J321" s="63"/>
      <c r="K321" s="63"/>
      <c r="L321" s="63"/>
      <c r="M321" s="63"/>
      <c r="N321" s="63"/>
    </row>
    <row r="322" spans="1:14" ht="15" customHeight="1">
      <c r="A322" s="139"/>
      <c r="B322" s="51"/>
      <c r="C322" s="74"/>
      <c r="D322" s="132"/>
      <c r="E322" s="132"/>
      <c r="F322" s="132"/>
      <c r="G322" s="132"/>
      <c r="H322" s="63"/>
      <c r="I322" s="63"/>
      <c r="J322" s="63"/>
      <c r="K322" s="63"/>
      <c r="L322" s="63"/>
      <c r="M322" s="63"/>
      <c r="N322" s="63"/>
    </row>
    <row r="323" spans="1:14" ht="15" customHeight="1">
      <c r="A323" s="139"/>
      <c r="B323" s="51"/>
      <c r="C323" s="74"/>
      <c r="D323" s="132"/>
      <c r="E323" s="132"/>
      <c r="F323" s="132"/>
      <c r="G323" s="132"/>
      <c r="H323" s="63"/>
      <c r="I323" s="63"/>
      <c r="J323" s="63"/>
      <c r="K323" s="63"/>
      <c r="L323" s="63"/>
      <c r="M323" s="63"/>
      <c r="N323" s="63"/>
    </row>
    <row r="324" spans="1:14" ht="15" customHeight="1">
      <c r="A324" s="139"/>
      <c r="B324" s="51"/>
      <c r="C324" s="74"/>
      <c r="D324" s="132"/>
      <c r="E324" s="132"/>
      <c r="F324" s="132"/>
      <c r="G324" s="132"/>
      <c r="H324" s="63"/>
      <c r="I324" s="63"/>
      <c r="J324" s="63"/>
      <c r="K324" s="63"/>
      <c r="L324" s="63"/>
      <c r="M324" s="63"/>
      <c r="N324" s="63"/>
    </row>
    <row r="325" spans="1:14" ht="15" customHeight="1">
      <c r="A325" s="139"/>
      <c r="B325" s="51"/>
      <c r="C325" s="74"/>
      <c r="D325" s="132"/>
      <c r="E325" s="132"/>
      <c r="F325" s="132"/>
      <c r="G325" s="132"/>
      <c r="H325" s="63"/>
      <c r="I325" s="63"/>
      <c r="J325" s="63"/>
      <c r="K325" s="63"/>
      <c r="L325" s="63"/>
      <c r="M325" s="63"/>
      <c r="N325" s="63"/>
    </row>
    <row r="326" spans="1:14" ht="15" customHeight="1">
      <c r="A326" s="139"/>
      <c r="B326" s="51"/>
      <c r="C326" s="74"/>
      <c r="D326" s="132"/>
      <c r="E326" s="132"/>
      <c r="F326" s="132"/>
      <c r="G326" s="132"/>
      <c r="H326" s="63"/>
      <c r="I326" s="63"/>
      <c r="J326" s="63"/>
      <c r="K326" s="63"/>
      <c r="L326" s="63"/>
      <c r="M326" s="63"/>
      <c r="N326" s="63"/>
    </row>
    <row r="327" spans="1:14" ht="15" customHeight="1">
      <c r="A327" s="139"/>
      <c r="B327" s="51"/>
      <c r="C327" s="74"/>
      <c r="D327" s="132"/>
      <c r="E327" s="132"/>
      <c r="F327" s="132"/>
      <c r="G327" s="132"/>
      <c r="H327" s="63"/>
      <c r="I327" s="63"/>
      <c r="J327" s="63"/>
      <c r="K327" s="63"/>
      <c r="L327" s="63"/>
      <c r="M327" s="63"/>
      <c r="N327" s="63"/>
    </row>
    <row r="328" spans="1:14" ht="15" customHeight="1">
      <c r="A328" s="139"/>
      <c r="B328" s="51"/>
      <c r="C328" s="74"/>
      <c r="D328" s="132"/>
      <c r="E328" s="132"/>
      <c r="F328" s="132"/>
      <c r="G328" s="132"/>
      <c r="H328" s="63"/>
      <c r="I328" s="63"/>
      <c r="J328" s="63"/>
      <c r="K328" s="63"/>
      <c r="L328" s="63"/>
      <c r="M328" s="63"/>
      <c r="N328" s="63"/>
    </row>
    <row r="329" spans="1:14" ht="15" customHeight="1">
      <c r="A329" s="139"/>
      <c r="B329" s="51"/>
      <c r="C329" s="74"/>
      <c r="D329" s="132"/>
      <c r="E329" s="132"/>
      <c r="F329" s="132"/>
      <c r="G329" s="132"/>
      <c r="H329" s="63"/>
      <c r="I329" s="63"/>
      <c r="J329" s="63"/>
      <c r="K329" s="63"/>
      <c r="L329" s="63"/>
      <c r="M329" s="63"/>
      <c r="N329" s="63"/>
    </row>
    <row r="330" spans="1:14" ht="15" customHeight="1">
      <c r="A330" s="139"/>
      <c r="B330" s="51"/>
      <c r="C330" s="74"/>
      <c r="D330" s="132"/>
      <c r="E330" s="132"/>
      <c r="F330" s="132"/>
      <c r="G330" s="132"/>
      <c r="H330" s="63"/>
      <c r="I330" s="63"/>
      <c r="J330" s="63"/>
      <c r="K330" s="63"/>
      <c r="L330" s="63"/>
      <c r="M330" s="63"/>
      <c r="N330" s="63"/>
    </row>
    <row r="331" spans="1:14" ht="15" customHeight="1">
      <c r="A331" s="139"/>
      <c r="B331" s="51"/>
      <c r="C331" s="74"/>
      <c r="D331" s="132"/>
      <c r="E331" s="132"/>
      <c r="F331" s="132"/>
      <c r="G331" s="132"/>
      <c r="H331" s="63"/>
      <c r="I331" s="63"/>
      <c r="J331" s="63"/>
      <c r="K331" s="63"/>
      <c r="L331" s="63"/>
      <c r="M331" s="63"/>
      <c r="N331" s="63"/>
    </row>
    <row r="332" spans="1:14" ht="15" customHeight="1">
      <c r="A332" s="139"/>
      <c r="B332" s="51"/>
      <c r="C332" s="74"/>
      <c r="D332" s="132"/>
      <c r="E332" s="132"/>
      <c r="F332" s="132"/>
      <c r="G332" s="132"/>
      <c r="H332" s="63"/>
      <c r="I332" s="63"/>
      <c r="J332" s="63"/>
      <c r="K332" s="63"/>
      <c r="L332" s="63"/>
      <c r="M332" s="63"/>
      <c r="N332" s="63"/>
    </row>
    <row r="333" spans="1:14" ht="15" customHeight="1">
      <c r="A333" s="139"/>
      <c r="B333" s="51"/>
      <c r="C333" s="74"/>
      <c r="D333" s="132"/>
      <c r="E333" s="132"/>
      <c r="F333" s="132"/>
      <c r="G333" s="132"/>
      <c r="H333" s="63"/>
      <c r="I333" s="63"/>
      <c r="J333" s="63"/>
      <c r="K333" s="63"/>
      <c r="L333" s="63"/>
      <c r="M333" s="63"/>
      <c r="N333" s="63"/>
    </row>
    <row r="334" spans="1:14" ht="15" customHeight="1">
      <c r="A334" s="139"/>
      <c r="B334" s="51"/>
      <c r="C334" s="74"/>
      <c r="D334" s="132"/>
      <c r="E334" s="132"/>
      <c r="F334" s="132"/>
      <c r="G334" s="132"/>
      <c r="H334" s="63"/>
      <c r="I334" s="63"/>
      <c r="J334" s="63"/>
      <c r="K334" s="63"/>
      <c r="L334" s="63"/>
      <c r="M334" s="63"/>
      <c r="N334" s="63"/>
    </row>
    <row r="335" spans="1:14" ht="15" customHeight="1">
      <c r="A335" s="139"/>
      <c r="B335" s="51"/>
      <c r="C335" s="74"/>
      <c r="D335" s="132"/>
      <c r="E335" s="132"/>
      <c r="F335" s="132"/>
      <c r="G335" s="132"/>
      <c r="H335" s="63"/>
      <c r="I335" s="63"/>
      <c r="J335" s="63"/>
      <c r="K335" s="63"/>
      <c r="L335" s="63"/>
      <c r="M335" s="63"/>
      <c r="N335" s="63"/>
    </row>
    <row r="336" spans="1:14" ht="15" customHeight="1">
      <c r="A336" s="139"/>
      <c r="B336" s="51"/>
      <c r="C336" s="74"/>
      <c r="D336" s="132"/>
      <c r="E336" s="132"/>
      <c r="F336" s="132"/>
      <c r="G336" s="132"/>
      <c r="H336" s="63"/>
      <c r="I336" s="63"/>
      <c r="J336" s="63"/>
      <c r="K336" s="63"/>
      <c r="L336" s="63"/>
      <c r="M336" s="63"/>
      <c r="N336" s="63"/>
    </row>
    <row r="337" spans="1:14" ht="15" customHeight="1">
      <c r="A337" s="139"/>
      <c r="B337" s="51"/>
      <c r="C337" s="74"/>
      <c r="D337" s="132"/>
      <c r="E337" s="132"/>
      <c r="F337" s="132"/>
      <c r="G337" s="132"/>
      <c r="H337" s="63"/>
      <c r="I337" s="63"/>
      <c r="J337" s="63"/>
      <c r="K337" s="63"/>
      <c r="L337" s="63"/>
      <c r="M337" s="63"/>
      <c r="N337" s="63"/>
    </row>
    <row r="338" spans="1:14" ht="15" customHeight="1">
      <c r="A338" s="139"/>
      <c r="B338" s="51"/>
      <c r="C338" s="74"/>
      <c r="D338" s="132"/>
      <c r="E338" s="132"/>
      <c r="F338" s="132"/>
      <c r="G338" s="132"/>
      <c r="H338" s="63"/>
      <c r="I338" s="63"/>
      <c r="J338" s="63"/>
      <c r="K338" s="63"/>
      <c r="L338" s="63"/>
      <c r="M338" s="63"/>
      <c r="N338" s="63"/>
    </row>
    <row r="339" spans="1:14" ht="15" customHeight="1">
      <c r="A339" s="139"/>
      <c r="B339" s="51"/>
      <c r="C339" s="74"/>
      <c r="D339" s="132"/>
      <c r="E339" s="132"/>
      <c r="F339" s="132"/>
      <c r="G339" s="132"/>
      <c r="H339" s="63"/>
      <c r="I339" s="63"/>
      <c r="J339" s="63"/>
      <c r="K339" s="63"/>
      <c r="L339" s="63"/>
      <c r="M339" s="63"/>
      <c r="N339" s="63"/>
    </row>
    <row r="340" spans="1:14" ht="15" customHeight="1">
      <c r="A340" s="139"/>
      <c r="B340" s="51"/>
      <c r="C340" s="74"/>
      <c r="D340" s="132"/>
      <c r="E340" s="132"/>
      <c r="F340" s="132"/>
      <c r="G340" s="132"/>
      <c r="H340" s="63"/>
      <c r="I340" s="63"/>
      <c r="J340" s="63"/>
      <c r="K340" s="63"/>
      <c r="L340" s="63"/>
      <c r="M340" s="63"/>
      <c r="N340" s="63"/>
    </row>
    <row r="341" spans="1:14" ht="15" customHeight="1">
      <c r="A341" s="139"/>
      <c r="B341" s="51"/>
      <c r="C341" s="74"/>
      <c r="D341" s="132"/>
      <c r="E341" s="132"/>
      <c r="F341" s="132"/>
      <c r="G341" s="132"/>
      <c r="H341" s="63"/>
      <c r="I341" s="63"/>
      <c r="J341" s="63"/>
      <c r="K341" s="63"/>
      <c r="L341" s="63"/>
      <c r="M341" s="63"/>
      <c r="N341" s="63"/>
    </row>
    <row r="342" spans="1:14" ht="15" customHeight="1">
      <c r="A342" s="139"/>
      <c r="B342" s="51"/>
      <c r="C342" s="74"/>
      <c r="D342" s="132"/>
      <c r="E342" s="132"/>
      <c r="F342" s="132"/>
      <c r="G342" s="132"/>
      <c r="H342" s="63"/>
      <c r="I342" s="63"/>
      <c r="J342" s="63"/>
      <c r="K342" s="63"/>
      <c r="L342" s="63"/>
      <c r="M342" s="63"/>
      <c r="N342" s="63"/>
    </row>
    <row r="343" spans="1:14" ht="15" customHeight="1">
      <c r="A343" s="139"/>
      <c r="B343" s="51"/>
      <c r="C343" s="74"/>
      <c r="D343" s="132"/>
      <c r="E343" s="132"/>
      <c r="F343" s="132"/>
      <c r="G343" s="132"/>
      <c r="H343" s="63"/>
      <c r="I343" s="63"/>
      <c r="J343" s="63"/>
      <c r="K343" s="63"/>
      <c r="L343" s="63"/>
      <c r="M343" s="63"/>
      <c r="N343" s="63"/>
    </row>
    <row r="344" spans="3:14" ht="15" customHeight="1">
      <c r="C344" s="75"/>
      <c r="D344" s="132"/>
      <c r="E344" s="132"/>
      <c r="F344" s="132"/>
      <c r="G344" s="132"/>
      <c r="H344" s="63"/>
      <c r="I344" s="63"/>
      <c r="J344" s="63"/>
      <c r="K344" s="63"/>
      <c r="L344" s="63"/>
      <c r="M344" s="63"/>
      <c r="N344" s="63"/>
    </row>
    <row r="345" spans="3:14" ht="15" customHeight="1">
      <c r="C345" s="75"/>
      <c r="D345" s="132"/>
      <c r="E345" s="132"/>
      <c r="F345" s="132"/>
      <c r="G345" s="132"/>
      <c r="H345" s="63"/>
      <c r="I345" s="63"/>
      <c r="J345" s="63"/>
      <c r="K345" s="63"/>
      <c r="L345" s="63"/>
      <c r="M345" s="63"/>
      <c r="N345" s="63"/>
    </row>
    <row r="346" spans="3:14" ht="15" customHeight="1">
      <c r="C346" s="75"/>
      <c r="D346" s="132"/>
      <c r="E346" s="132"/>
      <c r="F346" s="132"/>
      <c r="G346" s="132"/>
      <c r="H346" s="63"/>
      <c r="I346" s="63"/>
      <c r="J346" s="63"/>
      <c r="K346" s="63"/>
      <c r="L346" s="63"/>
      <c r="M346" s="63"/>
      <c r="N346" s="63"/>
    </row>
    <row r="347" spans="3:14" ht="15" customHeight="1">
      <c r="C347" s="75"/>
      <c r="D347" s="132"/>
      <c r="E347" s="132"/>
      <c r="F347" s="132"/>
      <c r="G347" s="132"/>
      <c r="H347" s="63"/>
      <c r="I347" s="63"/>
      <c r="J347" s="63"/>
      <c r="K347" s="63"/>
      <c r="L347" s="63"/>
      <c r="M347" s="63"/>
      <c r="N347" s="63"/>
    </row>
    <row r="348" spans="3:14" ht="15" customHeight="1">
      <c r="C348" s="75"/>
      <c r="D348" s="132"/>
      <c r="E348" s="132"/>
      <c r="F348" s="132"/>
      <c r="G348" s="132"/>
      <c r="H348" s="63"/>
      <c r="I348" s="63"/>
      <c r="J348" s="63"/>
      <c r="K348" s="63"/>
      <c r="L348" s="63"/>
      <c r="M348" s="63"/>
      <c r="N348" s="63"/>
    </row>
    <row r="349" spans="3:14" ht="15" customHeight="1">
      <c r="C349" s="75"/>
      <c r="D349" s="132"/>
      <c r="E349" s="132"/>
      <c r="F349" s="132"/>
      <c r="G349" s="132"/>
      <c r="H349" s="63"/>
      <c r="I349" s="63"/>
      <c r="J349" s="63"/>
      <c r="K349" s="63"/>
      <c r="L349" s="63"/>
      <c r="M349" s="63"/>
      <c r="N349" s="63"/>
    </row>
    <row r="350" spans="3:14" ht="15" customHeight="1">
      <c r="C350" s="75"/>
      <c r="D350" s="132"/>
      <c r="E350" s="132"/>
      <c r="F350" s="132"/>
      <c r="G350" s="132"/>
      <c r="H350" s="63"/>
      <c r="I350" s="63"/>
      <c r="J350" s="63"/>
      <c r="K350" s="63"/>
      <c r="L350" s="63"/>
      <c r="M350" s="63"/>
      <c r="N350" s="63"/>
    </row>
    <row r="351" spans="3:14" ht="15" customHeight="1">
      <c r="C351" s="75"/>
      <c r="D351" s="132"/>
      <c r="E351" s="132"/>
      <c r="F351" s="132"/>
      <c r="G351" s="132"/>
      <c r="H351" s="63"/>
      <c r="I351" s="63"/>
      <c r="J351" s="63"/>
      <c r="K351" s="63"/>
      <c r="L351" s="63"/>
      <c r="M351" s="63"/>
      <c r="N351" s="63"/>
    </row>
    <row r="352" spans="3:14" ht="15" customHeight="1">
      <c r="C352" s="75"/>
      <c r="D352" s="132"/>
      <c r="E352" s="132"/>
      <c r="F352" s="132"/>
      <c r="G352" s="132"/>
      <c r="H352" s="63"/>
      <c r="I352" s="63"/>
      <c r="J352" s="63"/>
      <c r="K352" s="63"/>
      <c r="L352" s="63"/>
      <c r="M352" s="63"/>
      <c r="N352" s="63"/>
    </row>
    <row r="353" spans="3:14" ht="15" customHeight="1">
      <c r="C353" s="75"/>
      <c r="D353" s="132"/>
      <c r="E353" s="132"/>
      <c r="F353" s="132"/>
      <c r="G353" s="132"/>
      <c r="H353" s="63"/>
      <c r="I353" s="63"/>
      <c r="J353" s="63"/>
      <c r="K353" s="63"/>
      <c r="L353" s="63"/>
      <c r="M353" s="63"/>
      <c r="N353" s="63"/>
    </row>
    <row r="354" spans="3:14" ht="15" customHeight="1">
      <c r="C354" s="75"/>
      <c r="D354" s="132"/>
      <c r="E354" s="132"/>
      <c r="F354" s="132"/>
      <c r="G354" s="132"/>
      <c r="H354" s="63"/>
      <c r="I354" s="63"/>
      <c r="J354" s="63"/>
      <c r="K354" s="63"/>
      <c r="L354" s="63"/>
      <c r="M354" s="63"/>
      <c r="N354" s="63"/>
    </row>
    <row r="355" spans="3:14" ht="15" customHeight="1">
      <c r="C355" s="75"/>
      <c r="D355" s="132"/>
      <c r="E355" s="132"/>
      <c r="F355" s="132"/>
      <c r="G355" s="132"/>
      <c r="H355" s="63"/>
      <c r="I355" s="63"/>
      <c r="J355" s="63"/>
      <c r="K355" s="63"/>
      <c r="L355" s="63"/>
      <c r="M355" s="63"/>
      <c r="N355" s="63"/>
    </row>
    <row r="356" spans="3:14" ht="15" customHeight="1">
      <c r="C356" s="75"/>
      <c r="D356" s="132"/>
      <c r="E356" s="132"/>
      <c r="F356" s="132"/>
      <c r="G356" s="132"/>
      <c r="H356" s="63"/>
      <c r="I356" s="63"/>
      <c r="J356" s="63"/>
      <c r="K356" s="63"/>
      <c r="L356" s="63"/>
      <c r="M356" s="63"/>
      <c r="N356" s="63"/>
    </row>
    <row r="357" spans="3:14" ht="15" customHeight="1">
      <c r="C357" s="75"/>
      <c r="D357" s="132"/>
      <c r="E357" s="132"/>
      <c r="F357" s="132"/>
      <c r="G357" s="132"/>
      <c r="H357" s="63"/>
      <c r="I357" s="63"/>
      <c r="J357" s="63"/>
      <c r="K357" s="63"/>
      <c r="L357" s="63"/>
      <c r="M357" s="63"/>
      <c r="N357" s="63"/>
    </row>
    <row r="358" spans="3:14" ht="15" customHeight="1">
      <c r="C358" s="75"/>
      <c r="D358" s="132"/>
      <c r="E358" s="132"/>
      <c r="F358" s="132"/>
      <c r="G358" s="132"/>
      <c r="H358" s="63"/>
      <c r="I358" s="63"/>
      <c r="J358" s="63"/>
      <c r="K358" s="63"/>
      <c r="L358" s="63"/>
      <c r="M358" s="63"/>
      <c r="N358" s="63"/>
    </row>
    <row r="359" spans="3:14" ht="15" customHeight="1">
      <c r="C359" s="75"/>
      <c r="D359" s="132"/>
      <c r="E359" s="132"/>
      <c r="F359" s="132"/>
      <c r="G359" s="132"/>
      <c r="H359" s="63"/>
      <c r="I359" s="63"/>
      <c r="J359" s="63"/>
      <c r="K359" s="63"/>
      <c r="L359" s="63"/>
      <c r="M359" s="63"/>
      <c r="N359" s="63"/>
    </row>
    <row r="360" spans="3:14" ht="15" customHeight="1">
      <c r="C360" s="75"/>
      <c r="D360" s="132"/>
      <c r="E360" s="132"/>
      <c r="F360" s="132"/>
      <c r="G360" s="132"/>
      <c r="H360" s="63"/>
      <c r="I360" s="63"/>
      <c r="J360" s="63"/>
      <c r="K360" s="63"/>
      <c r="L360" s="63"/>
      <c r="M360" s="63"/>
      <c r="N360" s="63"/>
    </row>
    <row r="361" spans="3:14" ht="15" customHeight="1">
      <c r="C361" s="75"/>
      <c r="D361" s="132"/>
      <c r="E361" s="132"/>
      <c r="F361" s="132"/>
      <c r="G361" s="132"/>
      <c r="H361" s="63"/>
      <c r="I361" s="63"/>
      <c r="J361" s="63"/>
      <c r="K361" s="63"/>
      <c r="L361" s="63"/>
      <c r="M361" s="63"/>
      <c r="N361" s="63"/>
    </row>
    <row r="362" spans="3:14" ht="15" customHeight="1">
      <c r="C362" s="75"/>
      <c r="D362" s="132"/>
      <c r="E362" s="132"/>
      <c r="F362" s="132"/>
      <c r="G362" s="132"/>
      <c r="H362" s="63"/>
      <c r="I362" s="63"/>
      <c r="J362" s="63"/>
      <c r="K362" s="63"/>
      <c r="L362" s="63"/>
      <c r="M362" s="63"/>
      <c r="N362" s="63"/>
    </row>
    <row r="363" spans="3:14" ht="15" customHeight="1">
      <c r="C363" s="75"/>
      <c r="D363" s="132"/>
      <c r="E363" s="132"/>
      <c r="F363" s="132"/>
      <c r="G363" s="132"/>
      <c r="H363" s="63"/>
      <c r="I363" s="63"/>
      <c r="J363" s="63"/>
      <c r="K363" s="63"/>
      <c r="L363" s="63"/>
      <c r="M363" s="63"/>
      <c r="N363" s="63"/>
    </row>
    <row r="364" spans="3:14" ht="15" customHeight="1">
      <c r="C364" s="75"/>
      <c r="D364" s="132"/>
      <c r="E364" s="132"/>
      <c r="F364" s="132"/>
      <c r="G364" s="132"/>
      <c r="H364" s="63"/>
      <c r="I364" s="63"/>
      <c r="J364" s="63"/>
      <c r="K364" s="63"/>
      <c r="L364" s="63"/>
      <c r="M364" s="63"/>
      <c r="N364" s="63"/>
    </row>
    <row r="365" spans="3:14" ht="15" customHeight="1">
      <c r="C365" s="75"/>
      <c r="D365" s="132"/>
      <c r="E365" s="132"/>
      <c r="F365" s="132"/>
      <c r="G365" s="132"/>
      <c r="H365" s="63"/>
      <c r="I365" s="63"/>
      <c r="J365" s="63"/>
      <c r="K365" s="63"/>
      <c r="L365" s="63"/>
      <c r="M365" s="63"/>
      <c r="N365" s="63"/>
    </row>
    <row r="366" spans="3:14" ht="15" customHeight="1">
      <c r="C366" s="75"/>
      <c r="D366" s="132"/>
      <c r="E366" s="132"/>
      <c r="F366" s="132"/>
      <c r="G366" s="132"/>
      <c r="H366" s="63"/>
      <c r="I366" s="63"/>
      <c r="J366" s="63"/>
      <c r="K366" s="63"/>
      <c r="L366" s="63"/>
      <c r="M366" s="63"/>
      <c r="N366" s="63"/>
    </row>
    <row r="367" spans="3:14" ht="15" customHeight="1">
      <c r="C367" s="75"/>
      <c r="D367" s="132"/>
      <c r="E367" s="132"/>
      <c r="F367" s="132"/>
      <c r="G367" s="132"/>
      <c r="H367" s="63"/>
      <c r="I367" s="63"/>
      <c r="J367" s="63"/>
      <c r="K367" s="63"/>
      <c r="L367" s="63"/>
      <c r="M367" s="63"/>
      <c r="N367" s="63"/>
    </row>
    <row r="368" spans="3:14" ht="15" customHeight="1">
      <c r="C368" s="75"/>
      <c r="D368" s="132"/>
      <c r="E368" s="132"/>
      <c r="F368" s="132"/>
      <c r="G368" s="132"/>
      <c r="H368" s="63"/>
      <c r="I368" s="63"/>
      <c r="J368" s="63"/>
      <c r="K368" s="63"/>
      <c r="L368" s="63"/>
      <c r="M368" s="63"/>
      <c r="N368" s="63"/>
    </row>
    <row r="369" spans="3:14" ht="15" customHeight="1">
      <c r="C369" s="75"/>
      <c r="D369" s="132"/>
      <c r="E369" s="132"/>
      <c r="F369" s="132"/>
      <c r="G369" s="132"/>
      <c r="H369" s="63"/>
      <c r="I369" s="63"/>
      <c r="J369" s="63"/>
      <c r="K369" s="63"/>
      <c r="L369" s="63"/>
      <c r="M369" s="63"/>
      <c r="N369" s="63"/>
    </row>
    <row r="370" spans="3:14" ht="15" customHeight="1">
      <c r="C370" s="75"/>
      <c r="D370" s="132"/>
      <c r="E370" s="132"/>
      <c r="F370" s="132"/>
      <c r="G370" s="132"/>
      <c r="H370" s="63"/>
      <c r="I370" s="63"/>
      <c r="J370" s="63"/>
      <c r="K370" s="63"/>
      <c r="L370" s="63"/>
      <c r="M370" s="63"/>
      <c r="N370" s="63"/>
    </row>
    <row r="371" spans="3:14" ht="15" customHeight="1">
      <c r="C371" s="75"/>
      <c r="D371" s="132"/>
      <c r="E371" s="132"/>
      <c r="F371" s="132"/>
      <c r="G371" s="132"/>
      <c r="H371" s="63"/>
      <c r="I371" s="63"/>
      <c r="J371" s="63"/>
      <c r="K371" s="63"/>
      <c r="L371" s="63"/>
      <c r="M371" s="63"/>
      <c r="N371" s="63"/>
    </row>
    <row r="372" spans="3:14" ht="15" customHeight="1">
      <c r="C372" s="75"/>
      <c r="D372" s="132"/>
      <c r="E372" s="132"/>
      <c r="F372" s="132"/>
      <c r="G372" s="132"/>
      <c r="H372" s="63"/>
      <c r="I372" s="63"/>
      <c r="J372" s="63"/>
      <c r="K372" s="63"/>
      <c r="L372" s="63"/>
      <c r="M372" s="63"/>
      <c r="N372" s="63"/>
    </row>
    <row r="373" spans="3:14" ht="15" customHeight="1">
      <c r="C373" s="75"/>
      <c r="D373" s="132"/>
      <c r="E373" s="132"/>
      <c r="F373" s="132"/>
      <c r="G373" s="132"/>
      <c r="H373" s="63"/>
      <c r="I373" s="63"/>
      <c r="J373" s="63"/>
      <c r="K373" s="63"/>
      <c r="L373" s="63"/>
      <c r="M373" s="63"/>
      <c r="N373" s="63"/>
    </row>
    <row r="374" spans="3:14" ht="15" customHeight="1">
      <c r="C374" s="75"/>
      <c r="D374" s="132"/>
      <c r="E374" s="132"/>
      <c r="F374" s="132"/>
      <c r="G374" s="132"/>
      <c r="H374" s="63"/>
      <c r="I374" s="63"/>
      <c r="J374" s="63"/>
      <c r="K374" s="63"/>
      <c r="L374" s="63"/>
      <c r="M374" s="63"/>
      <c r="N374" s="63"/>
    </row>
    <row r="375" spans="3:14" ht="15" customHeight="1">
      <c r="C375" s="75"/>
      <c r="D375" s="132"/>
      <c r="E375" s="132"/>
      <c r="F375" s="132"/>
      <c r="G375" s="132"/>
      <c r="H375" s="63"/>
      <c r="I375" s="63"/>
      <c r="J375" s="63"/>
      <c r="K375" s="63"/>
      <c r="L375" s="63"/>
      <c r="M375" s="63"/>
      <c r="N375" s="63"/>
    </row>
    <row r="376" spans="3:14" ht="15" customHeight="1">
      <c r="C376" s="75"/>
      <c r="D376" s="132"/>
      <c r="E376" s="132"/>
      <c r="F376" s="132"/>
      <c r="G376" s="132"/>
      <c r="H376" s="63"/>
      <c r="I376" s="63"/>
      <c r="J376" s="63"/>
      <c r="K376" s="63"/>
      <c r="L376" s="63"/>
      <c r="M376" s="63"/>
      <c r="N376" s="63"/>
    </row>
    <row r="377" spans="3:14" ht="15" customHeight="1">
      <c r="C377" s="75"/>
      <c r="D377" s="132"/>
      <c r="E377" s="132"/>
      <c r="F377" s="132"/>
      <c r="G377" s="132"/>
      <c r="H377" s="63"/>
      <c r="I377" s="63"/>
      <c r="J377" s="63"/>
      <c r="K377" s="63"/>
      <c r="L377" s="63"/>
      <c r="M377" s="63"/>
      <c r="N377" s="63"/>
    </row>
    <row r="378" spans="3:14" ht="15" customHeight="1">
      <c r="C378" s="75"/>
      <c r="D378" s="132"/>
      <c r="E378" s="132"/>
      <c r="F378" s="132"/>
      <c r="G378" s="132"/>
      <c r="H378" s="63"/>
      <c r="I378" s="63"/>
      <c r="J378" s="63"/>
      <c r="K378" s="63"/>
      <c r="L378" s="63"/>
      <c r="M378" s="63"/>
      <c r="N378" s="63"/>
    </row>
    <row r="379" spans="3:14" ht="15" customHeight="1">
      <c r="C379" s="75"/>
      <c r="D379" s="132"/>
      <c r="E379" s="132"/>
      <c r="F379" s="132"/>
      <c r="G379" s="132"/>
      <c r="H379" s="63"/>
      <c r="I379" s="63"/>
      <c r="J379" s="63"/>
      <c r="K379" s="63"/>
      <c r="L379" s="63"/>
      <c r="M379" s="63"/>
      <c r="N379" s="63"/>
    </row>
    <row r="380" spans="3:14" ht="15" customHeight="1">
      <c r="C380" s="75"/>
      <c r="D380" s="132"/>
      <c r="E380" s="132"/>
      <c r="F380" s="132"/>
      <c r="G380" s="132"/>
      <c r="H380" s="63"/>
      <c r="I380" s="63"/>
      <c r="J380" s="63"/>
      <c r="K380" s="63"/>
      <c r="L380" s="63"/>
      <c r="M380" s="63"/>
      <c r="N380" s="63"/>
    </row>
    <row r="381" spans="3:14" ht="15" customHeight="1">
      <c r="C381" s="75"/>
      <c r="D381" s="132"/>
      <c r="E381" s="132"/>
      <c r="F381" s="132"/>
      <c r="G381" s="132"/>
      <c r="H381" s="63"/>
      <c r="I381" s="63"/>
      <c r="J381" s="63"/>
      <c r="K381" s="63"/>
      <c r="L381" s="63"/>
      <c r="M381" s="63"/>
      <c r="N381" s="63"/>
    </row>
    <row r="382" spans="3:14" ht="15" customHeight="1">
      <c r="C382" s="75"/>
      <c r="D382" s="132"/>
      <c r="E382" s="132"/>
      <c r="F382" s="132"/>
      <c r="G382" s="132"/>
      <c r="H382" s="63"/>
      <c r="I382" s="63"/>
      <c r="J382" s="63"/>
      <c r="K382" s="63"/>
      <c r="L382" s="63"/>
      <c r="M382" s="63"/>
      <c r="N382" s="63"/>
    </row>
    <row r="383" spans="3:14" ht="15" customHeight="1">
      <c r="C383" s="75"/>
      <c r="D383" s="132"/>
      <c r="E383" s="132"/>
      <c r="F383" s="132"/>
      <c r="G383" s="132"/>
      <c r="H383" s="63"/>
      <c r="I383" s="63"/>
      <c r="J383" s="63"/>
      <c r="K383" s="63"/>
      <c r="L383" s="63"/>
      <c r="M383" s="63"/>
      <c r="N383" s="63"/>
    </row>
    <row r="384" spans="3:14" ht="15" customHeight="1">
      <c r="C384" s="75"/>
      <c r="D384" s="132"/>
      <c r="E384" s="132"/>
      <c r="F384" s="132"/>
      <c r="G384" s="132"/>
      <c r="H384" s="63"/>
      <c r="I384" s="63"/>
      <c r="J384" s="63"/>
      <c r="K384" s="63"/>
      <c r="L384" s="63"/>
      <c r="M384" s="63"/>
      <c r="N384" s="63"/>
    </row>
    <row r="385" spans="3:14" ht="15" customHeight="1">
      <c r="C385" s="75"/>
      <c r="D385" s="132"/>
      <c r="E385" s="132"/>
      <c r="F385" s="132"/>
      <c r="G385" s="132"/>
      <c r="H385" s="63"/>
      <c r="I385" s="63"/>
      <c r="J385" s="63"/>
      <c r="K385" s="63"/>
      <c r="L385" s="63"/>
      <c r="M385" s="63"/>
      <c r="N385" s="63"/>
    </row>
    <row r="386" spans="3:14" ht="15" customHeight="1">
      <c r="C386" s="75"/>
      <c r="D386" s="132"/>
      <c r="E386" s="132"/>
      <c r="F386" s="132"/>
      <c r="G386" s="132"/>
      <c r="H386" s="63"/>
      <c r="I386" s="63"/>
      <c r="J386" s="63"/>
      <c r="K386" s="63"/>
      <c r="L386" s="63"/>
      <c r="M386" s="63"/>
      <c r="N386" s="63"/>
    </row>
    <row r="387" spans="3:14" ht="15" customHeight="1">
      <c r="C387" s="75"/>
      <c r="D387" s="132"/>
      <c r="E387" s="132"/>
      <c r="F387" s="132"/>
      <c r="G387" s="132"/>
      <c r="H387" s="63"/>
      <c r="I387" s="63"/>
      <c r="J387" s="63"/>
      <c r="K387" s="63"/>
      <c r="L387" s="63"/>
      <c r="M387" s="63"/>
      <c r="N387" s="63"/>
    </row>
    <row r="388" spans="3:14" ht="15" customHeight="1">
      <c r="C388" s="75"/>
      <c r="D388" s="132"/>
      <c r="E388" s="132"/>
      <c r="F388" s="132"/>
      <c r="G388" s="132"/>
      <c r="H388" s="63"/>
      <c r="I388" s="63"/>
      <c r="J388" s="63"/>
      <c r="K388" s="63"/>
      <c r="L388" s="63"/>
      <c r="M388" s="63"/>
      <c r="N388" s="63"/>
    </row>
    <row r="389" spans="3:14" ht="15" customHeight="1">
      <c r="C389" s="75"/>
      <c r="D389" s="132"/>
      <c r="E389" s="132"/>
      <c r="F389" s="132"/>
      <c r="G389" s="132"/>
      <c r="H389" s="63"/>
      <c r="I389" s="63"/>
      <c r="J389" s="63"/>
      <c r="K389" s="63"/>
      <c r="L389" s="63"/>
      <c r="M389" s="63"/>
      <c r="N389" s="63"/>
    </row>
    <row r="390" spans="3:14" ht="15" customHeight="1">
      <c r="C390" s="75"/>
      <c r="D390" s="132"/>
      <c r="E390" s="132"/>
      <c r="F390" s="132"/>
      <c r="G390" s="132"/>
      <c r="H390" s="63"/>
      <c r="I390" s="63"/>
      <c r="J390" s="63"/>
      <c r="K390" s="63"/>
      <c r="L390" s="63"/>
      <c r="M390" s="63"/>
      <c r="N390" s="63"/>
    </row>
    <row r="391" spans="3:14" ht="15" customHeight="1">
      <c r="C391" s="75"/>
      <c r="D391" s="132"/>
      <c r="E391" s="132"/>
      <c r="F391" s="132"/>
      <c r="G391" s="132"/>
      <c r="H391" s="63"/>
      <c r="I391" s="63"/>
      <c r="J391" s="63"/>
      <c r="K391" s="63"/>
      <c r="L391" s="63"/>
      <c r="M391" s="63"/>
      <c r="N391" s="63"/>
    </row>
    <row r="392" spans="3:14" ht="15" customHeight="1">
      <c r="C392" s="75"/>
      <c r="D392" s="132"/>
      <c r="E392" s="132"/>
      <c r="F392" s="132"/>
      <c r="G392" s="132"/>
      <c r="H392" s="63"/>
      <c r="I392" s="63"/>
      <c r="J392" s="63"/>
      <c r="K392" s="63"/>
      <c r="L392" s="63"/>
      <c r="M392" s="63"/>
      <c r="N392" s="63"/>
    </row>
    <row r="393" spans="3:14" ht="15" customHeight="1">
      <c r="C393" s="75"/>
      <c r="D393" s="132"/>
      <c r="E393" s="132"/>
      <c r="F393" s="132"/>
      <c r="G393" s="132"/>
      <c r="H393" s="63"/>
      <c r="I393" s="63"/>
      <c r="J393" s="63"/>
      <c r="K393" s="63"/>
      <c r="L393" s="63"/>
      <c r="M393" s="63"/>
      <c r="N393" s="63"/>
    </row>
    <row r="394" spans="3:14" ht="15" customHeight="1">
      <c r="C394" s="75"/>
      <c r="D394" s="132"/>
      <c r="E394" s="132"/>
      <c r="F394" s="132"/>
      <c r="G394" s="132"/>
      <c r="H394" s="63"/>
      <c r="I394" s="63"/>
      <c r="J394" s="63"/>
      <c r="K394" s="63"/>
      <c r="L394" s="63"/>
      <c r="M394" s="63"/>
      <c r="N394" s="63"/>
    </row>
    <row r="395" spans="3:14" ht="15" customHeight="1">
      <c r="C395" s="75"/>
      <c r="D395" s="132"/>
      <c r="E395" s="132"/>
      <c r="F395" s="132"/>
      <c r="G395" s="132"/>
      <c r="H395" s="63"/>
      <c r="I395" s="63"/>
      <c r="J395" s="63"/>
      <c r="K395" s="63"/>
      <c r="L395" s="63"/>
      <c r="M395" s="63"/>
      <c r="N395" s="63"/>
    </row>
    <row r="396" spans="3:14" ht="15" customHeight="1">
      <c r="C396" s="75"/>
      <c r="D396" s="132"/>
      <c r="E396" s="132"/>
      <c r="F396" s="132"/>
      <c r="G396" s="132"/>
      <c r="H396" s="63"/>
      <c r="I396" s="63"/>
      <c r="J396" s="63"/>
      <c r="K396" s="63"/>
      <c r="L396" s="63"/>
      <c r="M396" s="63"/>
      <c r="N396" s="63"/>
    </row>
    <row r="397" spans="3:14" ht="15" customHeight="1">
      <c r="C397" s="75"/>
      <c r="D397" s="132"/>
      <c r="E397" s="132"/>
      <c r="F397" s="132"/>
      <c r="G397" s="132"/>
      <c r="H397" s="63"/>
      <c r="I397" s="63"/>
      <c r="J397" s="63"/>
      <c r="K397" s="63"/>
      <c r="L397" s="63"/>
      <c r="M397" s="63"/>
      <c r="N397" s="63"/>
    </row>
    <row r="398" spans="3:14" ht="15" customHeight="1">
      <c r="C398" s="75"/>
      <c r="D398" s="132"/>
      <c r="E398" s="132"/>
      <c r="F398" s="132"/>
      <c r="G398" s="132"/>
      <c r="H398" s="63"/>
      <c r="I398" s="63"/>
      <c r="J398" s="63"/>
      <c r="K398" s="63"/>
      <c r="L398" s="63"/>
      <c r="M398" s="63"/>
      <c r="N398" s="63"/>
    </row>
    <row r="399" spans="3:14" ht="15" customHeight="1">
      <c r="C399" s="75"/>
      <c r="D399" s="132"/>
      <c r="E399" s="132"/>
      <c r="F399" s="132"/>
      <c r="G399" s="132"/>
      <c r="H399" s="63"/>
      <c r="I399" s="63"/>
      <c r="J399" s="63"/>
      <c r="K399" s="63"/>
      <c r="L399" s="63"/>
      <c r="M399" s="63"/>
      <c r="N399" s="63"/>
    </row>
    <row r="400" spans="3:14" ht="15" customHeight="1">
      <c r="C400" s="75"/>
      <c r="D400" s="132"/>
      <c r="E400" s="132"/>
      <c r="F400" s="132"/>
      <c r="G400" s="132"/>
      <c r="H400" s="63"/>
      <c r="I400" s="63"/>
      <c r="J400" s="63"/>
      <c r="K400" s="63"/>
      <c r="L400" s="63"/>
      <c r="M400" s="63"/>
      <c r="N400" s="63"/>
    </row>
    <row r="401" spans="3:14" ht="15" customHeight="1">
      <c r="C401" s="75"/>
      <c r="D401" s="132"/>
      <c r="E401" s="132"/>
      <c r="F401" s="132"/>
      <c r="G401" s="132"/>
      <c r="H401" s="63"/>
      <c r="I401" s="63"/>
      <c r="J401" s="63"/>
      <c r="K401" s="63"/>
      <c r="L401" s="63"/>
      <c r="M401" s="63"/>
      <c r="N401" s="63"/>
    </row>
    <row r="402" spans="3:14" ht="15" customHeight="1">
      <c r="C402" s="75"/>
      <c r="D402" s="132"/>
      <c r="E402" s="132"/>
      <c r="F402" s="132"/>
      <c r="G402" s="132"/>
      <c r="H402" s="63"/>
      <c r="I402" s="63"/>
      <c r="J402" s="63"/>
      <c r="K402" s="63"/>
      <c r="L402" s="63"/>
      <c r="M402" s="63"/>
      <c r="N402" s="63"/>
    </row>
    <row r="403" spans="3:14" ht="15" customHeight="1">
      <c r="C403" s="75"/>
      <c r="D403" s="132"/>
      <c r="E403" s="132"/>
      <c r="F403" s="132"/>
      <c r="G403" s="132"/>
      <c r="H403" s="63"/>
      <c r="I403" s="63"/>
      <c r="J403" s="63"/>
      <c r="K403" s="63"/>
      <c r="L403" s="63"/>
      <c r="M403" s="63"/>
      <c r="N403" s="63"/>
    </row>
    <row r="404" spans="3:14" ht="15" customHeight="1">
      <c r="C404" s="75"/>
      <c r="D404" s="132"/>
      <c r="E404" s="132"/>
      <c r="F404" s="132"/>
      <c r="G404" s="132"/>
      <c r="H404" s="63"/>
      <c r="I404" s="63"/>
      <c r="J404" s="63"/>
      <c r="K404" s="63"/>
      <c r="L404" s="63"/>
      <c r="M404" s="63"/>
      <c r="N404" s="63"/>
    </row>
    <row r="405" spans="3:14" ht="15" customHeight="1">
      <c r="C405" s="75"/>
      <c r="D405" s="132"/>
      <c r="E405" s="132"/>
      <c r="F405" s="132"/>
      <c r="G405" s="132"/>
      <c r="H405" s="63"/>
      <c r="I405" s="63"/>
      <c r="J405" s="63"/>
      <c r="K405" s="63"/>
      <c r="L405" s="63"/>
      <c r="M405" s="63"/>
      <c r="N405" s="63"/>
    </row>
    <row r="406" spans="3:14" ht="15" customHeight="1">
      <c r="C406" s="75"/>
      <c r="D406" s="132"/>
      <c r="E406" s="132"/>
      <c r="F406" s="132"/>
      <c r="G406" s="132"/>
      <c r="H406" s="63"/>
      <c r="I406" s="63"/>
      <c r="J406" s="63"/>
      <c r="K406" s="63"/>
      <c r="L406" s="63"/>
      <c r="M406" s="63"/>
      <c r="N406" s="63"/>
    </row>
  </sheetData>
  <mergeCells count="7">
    <mergeCell ref="A1:G1"/>
    <mergeCell ref="A3:G3"/>
    <mergeCell ref="C5:C6"/>
    <mergeCell ref="B5:B6"/>
    <mergeCell ref="A5:A6"/>
    <mergeCell ref="D5:D6"/>
    <mergeCell ref="E5:E6"/>
  </mergeCells>
  <printOptions/>
  <pageMargins left="0.3937007874015748" right="0" top="0.3937007874015748" bottom="0" header="0" footer="0"/>
  <pageSetup horizontalDpi="600" verticalDpi="600" orientation="portrait" paperSize="9" r:id="rId1"/>
  <rowBreaks count="2" manualBreakCount="2">
    <brk id="39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G350"/>
  <sheetViews>
    <sheetView workbookViewId="0" topLeftCell="A1">
      <selection activeCell="I8" sqref="I8"/>
    </sheetView>
  </sheetViews>
  <sheetFormatPr defaultColWidth="9.140625" defaultRowHeight="12.75"/>
  <cols>
    <col min="1" max="1" width="19.00390625" style="98" customWidth="1"/>
    <col min="2" max="2" width="46.8515625" style="99" customWidth="1"/>
    <col min="3" max="3" width="0.13671875" style="94" customWidth="1"/>
    <col min="4" max="4" width="9.421875" style="0" customWidth="1"/>
    <col min="5" max="5" width="9.8515625" style="68" customWidth="1"/>
    <col min="6" max="6" width="0.2890625" style="68" hidden="1" customWidth="1"/>
    <col min="7" max="7" width="6.28125" style="68" hidden="1" customWidth="1"/>
    <col min="8" max="8" width="6.140625" style="68" customWidth="1"/>
    <col min="9" max="16384" width="9.140625" style="68" customWidth="1"/>
  </cols>
  <sheetData>
    <row r="1" spans="1:7" ht="48.75" customHeight="1">
      <c r="A1" s="263" t="s">
        <v>269</v>
      </c>
      <c r="B1" s="263"/>
      <c r="C1" s="263"/>
      <c r="D1" s="263"/>
      <c r="E1" s="263"/>
      <c r="F1" s="263"/>
      <c r="G1" s="263"/>
    </row>
    <row r="2" spans="1:3" ht="27.75" customHeight="1">
      <c r="A2" s="96"/>
      <c r="B2" s="96"/>
      <c r="C2" s="97"/>
    </row>
    <row r="3" ht="26.25" customHeight="1" hidden="1"/>
    <row r="4" spans="1:7" ht="30" customHeight="1">
      <c r="A4" s="255" t="s">
        <v>262</v>
      </c>
      <c r="B4" s="255"/>
      <c r="C4" s="255"/>
      <c r="D4" s="255"/>
      <c r="E4" s="255"/>
      <c r="F4" s="255"/>
      <c r="G4" s="255"/>
    </row>
    <row r="5" ht="19.5" customHeight="1"/>
    <row r="6" ht="30" customHeight="1" hidden="1"/>
    <row r="7" spans="1:7" s="100" customFormat="1" ht="15" customHeight="1">
      <c r="A7" s="264" t="s">
        <v>58</v>
      </c>
      <c r="B7" s="264" t="s">
        <v>59</v>
      </c>
      <c r="C7" s="266"/>
      <c r="D7" s="262" t="s">
        <v>137</v>
      </c>
      <c r="E7" s="262"/>
      <c r="F7" s="262"/>
      <c r="G7" s="262"/>
    </row>
    <row r="8" spans="1:7" s="100" customFormat="1" ht="15" customHeight="1">
      <c r="A8" s="265"/>
      <c r="B8" s="265"/>
      <c r="C8" s="266"/>
      <c r="D8" s="204" t="s">
        <v>205</v>
      </c>
      <c r="E8" s="204" t="s">
        <v>266</v>
      </c>
      <c r="F8" s="204"/>
      <c r="G8" s="204"/>
    </row>
    <row r="9" spans="1:7" ht="16.5" customHeight="1">
      <c r="A9" s="44"/>
      <c r="B9" s="46"/>
      <c r="C9" s="101"/>
      <c r="D9" s="101"/>
      <c r="E9" s="101"/>
      <c r="F9" s="101"/>
      <c r="G9" s="101"/>
    </row>
    <row r="10" spans="1:7" ht="29.25" customHeight="1">
      <c r="A10" s="151" t="s">
        <v>83</v>
      </c>
      <c r="B10" s="46" t="s">
        <v>243</v>
      </c>
      <c r="C10" s="118" t="e">
        <f>D10+E10+F10+G10</f>
        <v>#REF!</v>
      </c>
      <c r="D10" s="118">
        <f>D11</f>
        <v>108.19999999999982</v>
      </c>
      <c r="E10" s="118">
        <f aca="true" t="shared" si="0" ref="D10:G14">E11</f>
        <v>115.09999999999991</v>
      </c>
      <c r="F10" s="118" t="e">
        <f t="shared" si="0"/>
        <v>#REF!</v>
      </c>
      <c r="G10" s="118" t="e">
        <f t="shared" si="0"/>
        <v>#REF!</v>
      </c>
    </row>
    <row r="11" spans="1:7" ht="25.5" customHeight="1">
      <c r="A11" s="151" t="s">
        <v>83</v>
      </c>
      <c r="B11" s="246" t="s">
        <v>244</v>
      </c>
      <c r="C11" s="102" t="e">
        <f>D11+E11+F11+G11</f>
        <v>#REF!</v>
      </c>
      <c r="D11" s="102">
        <f>D12+(-D19)</f>
        <v>108.19999999999982</v>
      </c>
      <c r="E11" s="102">
        <f>E12+(-E19)</f>
        <v>115.09999999999991</v>
      </c>
      <c r="F11" s="102" t="e">
        <f>F12+(-F19)</f>
        <v>#REF!</v>
      </c>
      <c r="G11" s="102" t="e">
        <f>G12+(-G19)</f>
        <v>#REF!</v>
      </c>
    </row>
    <row r="12" spans="1:7" ht="29.25" customHeight="1">
      <c r="A12" s="151" t="s">
        <v>84</v>
      </c>
      <c r="B12" s="247" t="s">
        <v>245</v>
      </c>
      <c r="C12" s="102">
        <f aca="true" t="shared" si="1" ref="C12:C27">D12+E12+F12+G12</f>
        <v>0</v>
      </c>
      <c r="D12" s="104">
        <f>D13</f>
        <v>0</v>
      </c>
      <c r="E12" s="104">
        <f t="shared" si="0"/>
        <v>0</v>
      </c>
      <c r="F12" s="104">
        <f t="shared" si="0"/>
        <v>0</v>
      </c>
      <c r="G12" s="104">
        <f t="shared" si="0"/>
        <v>0</v>
      </c>
    </row>
    <row r="13" spans="1:7" ht="33.75" customHeight="1">
      <c r="A13" s="151" t="s">
        <v>85</v>
      </c>
      <c r="B13" s="46" t="s">
        <v>246</v>
      </c>
      <c r="C13" s="102">
        <f t="shared" si="1"/>
        <v>0</v>
      </c>
      <c r="D13" s="104">
        <f>D14</f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</row>
    <row r="14" spans="1:7" ht="30" customHeight="1">
      <c r="A14" s="151" t="s">
        <v>247</v>
      </c>
      <c r="B14" s="46" t="s">
        <v>248</v>
      </c>
      <c r="C14" s="102">
        <f t="shared" si="1"/>
        <v>0</v>
      </c>
      <c r="D14" s="104">
        <f t="shared" si="0"/>
        <v>0</v>
      </c>
      <c r="E14" s="104">
        <f t="shared" si="0"/>
        <v>0</v>
      </c>
      <c r="F14" s="104">
        <f t="shared" si="0"/>
        <v>0</v>
      </c>
      <c r="G14" s="104">
        <f t="shared" si="0"/>
        <v>0</v>
      </c>
    </row>
    <row r="15" spans="1:7" ht="30" customHeight="1">
      <c r="A15" s="151" t="s">
        <v>249</v>
      </c>
      <c r="B15" s="246" t="s">
        <v>250</v>
      </c>
      <c r="C15" s="102">
        <f t="shared" si="1"/>
        <v>0</v>
      </c>
      <c r="D15" s="105">
        <v>0</v>
      </c>
      <c r="E15" s="105">
        <v>0</v>
      </c>
      <c r="F15" s="105">
        <v>0</v>
      </c>
      <c r="G15" s="105">
        <v>0</v>
      </c>
    </row>
    <row r="16" spans="1:7" ht="42.75" customHeight="1">
      <c r="A16" s="151" t="s">
        <v>86</v>
      </c>
      <c r="B16" s="46" t="s">
        <v>251</v>
      </c>
      <c r="C16" s="102">
        <f t="shared" si="1"/>
        <v>0</v>
      </c>
      <c r="D16" s="104">
        <f>D17</f>
        <v>0</v>
      </c>
      <c r="E16" s="104">
        <f aca="true" t="shared" si="2" ref="D16:G17">E17</f>
        <v>0</v>
      </c>
      <c r="F16" s="104">
        <f t="shared" si="2"/>
        <v>0</v>
      </c>
      <c r="G16" s="104">
        <f t="shared" si="2"/>
        <v>0</v>
      </c>
    </row>
    <row r="17" spans="1:7" ht="30" customHeight="1">
      <c r="A17" s="151" t="s">
        <v>87</v>
      </c>
      <c r="B17" s="46" t="s">
        <v>252</v>
      </c>
      <c r="C17" s="102">
        <f t="shared" si="1"/>
        <v>0</v>
      </c>
      <c r="D17" s="104">
        <f t="shared" si="2"/>
        <v>0</v>
      </c>
      <c r="E17" s="104">
        <f t="shared" si="2"/>
        <v>0</v>
      </c>
      <c r="F17" s="104">
        <f t="shared" si="2"/>
        <v>0</v>
      </c>
      <c r="G17" s="104">
        <f t="shared" si="2"/>
        <v>0</v>
      </c>
    </row>
    <row r="18" spans="1:7" ht="36" customHeight="1">
      <c r="A18" s="151" t="s">
        <v>253</v>
      </c>
      <c r="B18" s="246" t="s">
        <v>254</v>
      </c>
      <c r="C18" s="102">
        <f t="shared" si="1"/>
        <v>0</v>
      </c>
      <c r="D18" s="105">
        <v>0</v>
      </c>
      <c r="E18" s="105">
        <v>0</v>
      </c>
      <c r="F18" s="105">
        <v>0</v>
      </c>
      <c r="G18" s="105">
        <v>0</v>
      </c>
    </row>
    <row r="19" spans="1:7" ht="27.75" customHeight="1">
      <c r="A19" s="151" t="s">
        <v>88</v>
      </c>
      <c r="B19" s="46" t="s">
        <v>255</v>
      </c>
      <c r="C19" s="102" t="e">
        <f t="shared" si="1"/>
        <v>#REF!</v>
      </c>
      <c r="D19" s="104">
        <f>D23-D27</f>
        <v>-108.19999999999982</v>
      </c>
      <c r="E19" s="104">
        <f>E23-E27</f>
        <v>-115.09999999999991</v>
      </c>
      <c r="F19" s="104" t="e">
        <f>F23-F27</f>
        <v>#REF!</v>
      </c>
      <c r="G19" s="104" t="e">
        <f>G23-G27</f>
        <v>#REF!</v>
      </c>
    </row>
    <row r="20" spans="1:7" ht="16.5" customHeight="1">
      <c r="A20" s="151" t="s">
        <v>89</v>
      </c>
      <c r="B20" s="46" t="s">
        <v>60</v>
      </c>
      <c r="C20" s="102" t="e">
        <f t="shared" si="1"/>
        <v>#REF!</v>
      </c>
      <c r="D20" s="104">
        <f aca="true" t="shared" si="3" ref="D20:G22">D21</f>
        <v>1744.4</v>
      </c>
      <c r="E20" s="104">
        <f t="shared" si="3"/>
        <v>1814.7</v>
      </c>
      <c r="F20" s="104" t="e">
        <f t="shared" si="3"/>
        <v>#REF!</v>
      </c>
      <c r="G20" s="104" t="e">
        <f t="shared" si="3"/>
        <v>#REF!</v>
      </c>
    </row>
    <row r="21" spans="1:7" ht="16.5" customHeight="1">
      <c r="A21" s="151" t="s">
        <v>90</v>
      </c>
      <c r="B21" s="46" t="s">
        <v>61</v>
      </c>
      <c r="C21" s="102" t="e">
        <f t="shared" si="1"/>
        <v>#REF!</v>
      </c>
      <c r="D21" s="104">
        <f t="shared" si="3"/>
        <v>1744.4</v>
      </c>
      <c r="E21" s="104">
        <f t="shared" si="3"/>
        <v>1814.7</v>
      </c>
      <c r="F21" s="104" t="e">
        <f t="shared" si="3"/>
        <v>#REF!</v>
      </c>
      <c r="G21" s="104" t="e">
        <f t="shared" si="3"/>
        <v>#REF!</v>
      </c>
    </row>
    <row r="22" spans="1:7" ht="27.75" customHeight="1">
      <c r="A22" s="151" t="s">
        <v>91</v>
      </c>
      <c r="B22" s="46" t="s">
        <v>62</v>
      </c>
      <c r="C22" s="102" t="e">
        <f t="shared" si="1"/>
        <v>#REF!</v>
      </c>
      <c r="D22" s="104">
        <f t="shared" si="3"/>
        <v>1744.4</v>
      </c>
      <c r="E22" s="104">
        <f t="shared" si="3"/>
        <v>1814.7</v>
      </c>
      <c r="F22" s="104" t="e">
        <f t="shared" si="3"/>
        <v>#REF!</v>
      </c>
      <c r="G22" s="104" t="e">
        <f t="shared" si="3"/>
        <v>#REF!</v>
      </c>
    </row>
    <row r="23" spans="1:7" ht="30" customHeight="1">
      <c r="A23" s="151" t="s">
        <v>92</v>
      </c>
      <c r="B23" s="46" t="s">
        <v>63</v>
      </c>
      <c r="C23" s="102" t="e">
        <f t="shared" si="1"/>
        <v>#REF!</v>
      </c>
      <c r="D23" s="104">
        <f>Доходы!D70+Дефицит!D15</f>
        <v>1744.4</v>
      </c>
      <c r="E23" s="104">
        <f>Доходы!E70+Дефицит!E15</f>
        <v>1814.7</v>
      </c>
      <c r="F23" s="104" t="e">
        <f>Доходы!F70+Дефицит!F15</f>
        <v>#REF!</v>
      </c>
      <c r="G23" s="104" t="e">
        <f>Доходы!G70+Дефицит!G15</f>
        <v>#REF!</v>
      </c>
    </row>
    <row r="24" spans="1:7" ht="16.5" customHeight="1">
      <c r="A24" s="151" t="s">
        <v>93</v>
      </c>
      <c r="B24" s="46" t="s">
        <v>172</v>
      </c>
      <c r="C24" s="102" t="e">
        <f t="shared" si="1"/>
        <v>#REF!</v>
      </c>
      <c r="D24" s="104">
        <f>D25</f>
        <v>1852.6</v>
      </c>
      <c r="E24" s="104">
        <f>E25</f>
        <v>1929.8</v>
      </c>
      <c r="F24" s="104" t="e">
        <f>F25</f>
        <v>#REF!</v>
      </c>
      <c r="G24" s="104" t="e">
        <f>G25</f>
        <v>#REF!</v>
      </c>
    </row>
    <row r="25" spans="1:7" ht="30" customHeight="1">
      <c r="A25" s="151" t="s">
        <v>94</v>
      </c>
      <c r="B25" s="46" t="s">
        <v>173</v>
      </c>
      <c r="C25" s="102" t="e">
        <f t="shared" si="1"/>
        <v>#REF!</v>
      </c>
      <c r="D25" s="104">
        <f>D26</f>
        <v>1852.6</v>
      </c>
      <c r="E25" s="104">
        <f>E26</f>
        <v>1929.8</v>
      </c>
      <c r="F25" s="104" t="e">
        <f>F27</f>
        <v>#REF!</v>
      </c>
      <c r="G25" s="104" t="e">
        <f>G27</f>
        <v>#REF!</v>
      </c>
    </row>
    <row r="26" spans="1:7" ht="30" customHeight="1">
      <c r="A26" s="151" t="s">
        <v>174</v>
      </c>
      <c r="B26" s="46" t="s">
        <v>175</v>
      </c>
      <c r="C26" s="102"/>
      <c r="D26" s="104">
        <f>D27</f>
        <v>1852.6</v>
      </c>
      <c r="E26" s="104">
        <f>E27</f>
        <v>1929.8</v>
      </c>
      <c r="F26" s="104"/>
      <c r="G26" s="104"/>
    </row>
    <row r="27" spans="1:7" ht="30.75" customHeight="1">
      <c r="A27" s="151" t="s">
        <v>176</v>
      </c>
      <c r="B27" s="46" t="s">
        <v>64</v>
      </c>
      <c r="C27" s="102" t="e">
        <f t="shared" si="1"/>
        <v>#REF!</v>
      </c>
      <c r="D27" s="104">
        <f>'Разделы '!J17+Дефицит!D18</f>
        <v>1852.6</v>
      </c>
      <c r="E27" s="104">
        <f>'Разделы '!K17+Дефицит!E18</f>
        <v>1929.8</v>
      </c>
      <c r="F27" s="104" t="e">
        <f>'Разделы '!#REF!+Дефицит!F18</f>
        <v>#REF!</v>
      </c>
      <c r="G27" s="104" t="e">
        <f>'Разделы '!#REF!+Дефицит!G18</f>
        <v>#REF!</v>
      </c>
    </row>
    <row r="30" ht="15">
      <c r="A30" s="152"/>
    </row>
    <row r="31" ht="15">
      <c r="A31" s="152"/>
    </row>
    <row r="32" ht="15">
      <c r="A32" s="152"/>
    </row>
    <row r="33" ht="15">
      <c r="A33" s="152"/>
    </row>
    <row r="34" ht="15">
      <c r="A34" s="152"/>
    </row>
    <row r="35" ht="15">
      <c r="A35" s="152"/>
    </row>
    <row r="36" ht="15">
      <c r="A36" s="152"/>
    </row>
    <row r="37" spans="1:7" ht="15">
      <c r="A37" s="152"/>
      <c r="C37" s="106"/>
      <c r="D37" s="107"/>
      <c r="E37" s="103"/>
      <c r="F37" s="103"/>
      <c r="G37" s="103"/>
    </row>
    <row r="38" spans="1:7" ht="15">
      <c r="A38" s="152"/>
      <c r="C38" s="106"/>
      <c r="D38" s="107"/>
      <c r="E38" s="103"/>
      <c r="F38" s="103"/>
      <c r="G38" s="103"/>
    </row>
    <row r="39" spans="1:7" ht="15">
      <c r="A39" s="152"/>
      <c r="C39" s="106"/>
      <c r="D39" s="107"/>
      <c r="E39" s="103"/>
      <c r="F39" s="103"/>
      <c r="G39" s="103"/>
    </row>
    <row r="40" spans="1:7" ht="15">
      <c r="A40" s="152"/>
      <c r="C40" s="106"/>
      <c r="D40" s="107"/>
      <c r="E40" s="103"/>
      <c r="F40" s="103"/>
      <c r="G40" s="103"/>
    </row>
    <row r="41" spans="1:7" ht="15">
      <c r="A41" s="152"/>
      <c r="C41" s="106"/>
      <c r="D41" s="107"/>
      <c r="E41" s="103"/>
      <c r="F41" s="103"/>
      <c r="G41" s="103"/>
    </row>
    <row r="42" spans="1:7" ht="15">
      <c r="A42" s="152"/>
      <c r="C42" s="106"/>
      <c r="D42" s="107"/>
      <c r="E42" s="103"/>
      <c r="F42" s="103"/>
      <c r="G42" s="103"/>
    </row>
    <row r="43" spans="1:7" s="109" customFormat="1" ht="17.25" customHeight="1">
      <c r="A43" s="153"/>
      <c r="B43" s="108"/>
      <c r="C43" s="107"/>
      <c r="D43" s="107"/>
      <c r="E43" s="103"/>
      <c r="F43" s="103"/>
      <c r="G43" s="103"/>
    </row>
    <row r="44" spans="1:7" ht="15">
      <c r="A44" s="152"/>
      <c r="C44" s="106"/>
      <c r="D44" s="107"/>
      <c r="E44" s="103"/>
      <c r="F44" s="103"/>
      <c r="G44" s="103"/>
    </row>
    <row r="45" spans="1:7" ht="15">
      <c r="A45" s="152"/>
      <c r="C45" s="106"/>
      <c r="D45" s="110"/>
      <c r="E45" s="111"/>
      <c r="F45" s="111"/>
      <c r="G45" s="111"/>
    </row>
    <row r="46" spans="1:7" ht="15" customHeight="1">
      <c r="A46" s="152"/>
      <c r="C46" s="106"/>
      <c r="D46" s="110"/>
      <c r="E46" s="111"/>
      <c r="F46" s="111"/>
      <c r="G46" s="111"/>
    </row>
    <row r="47" spans="1:7" ht="15" customHeight="1">
      <c r="A47" s="152"/>
      <c r="C47" s="106"/>
      <c r="D47" s="110"/>
      <c r="E47" s="111"/>
      <c r="F47" s="111"/>
      <c r="G47" s="111"/>
    </row>
    <row r="48" spans="1:7" ht="15" customHeight="1">
      <c r="A48" s="152"/>
      <c r="C48" s="112"/>
      <c r="D48" s="111"/>
      <c r="E48" s="111"/>
      <c r="F48" s="111"/>
      <c r="G48" s="111"/>
    </row>
    <row r="49" spans="1:7" ht="15" customHeight="1">
      <c r="A49" s="152"/>
      <c r="C49" s="112"/>
      <c r="D49" s="111"/>
      <c r="E49" s="111"/>
      <c r="F49" s="111"/>
      <c r="G49" s="111"/>
    </row>
    <row r="50" spans="1:7" ht="15" customHeight="1">
      <c r="A50" s="152"/>
      <c r="C50" s="112"/>
      <c r="D50" s="111"/>
      <c r="E50" s="111"/>
      <c r="F50" s="111"/>
      <c r="G50" s="111"/>
    </row>
    <row r="51" spans="1:7" ht="15" customHeight="1">
      <c r="A51" s="152"/>
      <c r="C51" s="106"/>
      <c r="D51" s="110"/>
      <c r="E51" s="111"/>
      <c r="F51" s="111"/>
      <c r="G51" s="111"/>
    </row>
    <row r="52" spans="1:7" ht="15" customHeight="1">
      <c r="A52" s="152"/>
      <c r="C52" s="106"/>
      <c r="D52" s="110"/>
      <c r="E52" s="111"/>
      <c r="F52" s="111"/>
      <c r="G52" s="111"/>
    </row>
    <row r="53" spans="1:7" ht="15" customHeight="1">
      <c r="A53" s="152"/>
      <c r="C53" s="112"/>
      <c r="D53" s="111"/>
      <c r="E53" s="111"/>
      <c r="F53" s="111"/>
      <c r="G53" s="111"/>
    </row>
    <row r="54" spans="1:7" ht="15" customHeight="1">
      <c r="A54" s="152"/>
      <c r="C54" s="112"/>
      <c r="D54" s="111"/>
      <c r="E54" s="111"/>
      <c r="F54" s="111"/>
      <c r="G54" s="111"/>
    </row>
    <row r="55" spans="1:7" ht="15" customHeight="1">
      <c r="A55" s="152"/>
      <c r="C55" s="112"/>
      <c r="D55" s="111"/>
      <c r="E55" s="111"/>
      <c r="F55" s="111"/>
      <c r="G55" s="111"/>
    </row>
    <row r="56" spans="1:7" ht="15" customHeight="1">
      <c r="A56" s="152"/>
      <c r="C56" s="106"/>
      <c r="D56" s="110"/>
      <c r="E56" s="111"/>
      <c r="F56" s="111"/>
      <c r="G56" s="111"/>
    </row>
    <row r="57" spans="1:7" ht="15" customHeight="1">
      <c r="A57" s="152"/>
      <c r="C57" s="106"/>
      <c r="D57" s="110"/>
      <c r="E57" s="111"/>
      <c r="F57" s="111"/>
      <c r="G57" s="111"/>
    </row>
    <row r="58" spans="1:7" ht="15" customHeight="1">
      <c r="A58" s="152"/>
      <c r="C58" s="106"/>
      <c r="D58" s="110"/>
      <c r="E58" s="111"/>
      <c r="F58" s="111"/>
      <c r="G58" s="111"/>
    </row>
    <row r="59" spans="1:7" ht="15" customHeight="1">
      <c r="A59" s="152"/>
      <c r="C59" s="106"/>
      <c r="D59" s="110"/>
      <c r="E59" s="111"/>
      <c r="F59" s="111"/>
      <c r="G59" s="111"/>
    </row>
    <row r="60" spans="1:7" ht="15" customHeight="1">
      <c r="A60" s="152"/>
      <c r="C60" s="106"/>
      <c r="D60" s="110"/>
      <c r="E60" s="111"/>
      <c r="F60" s="111"/>
      <c r="G60" s="111"/>
    </row>
    <row r="61" spans="1:7" ht="15" customHeight="1">
      <c r="A61" s="152"/>
      <c r="C61" s="106"/>
      <c r="D61" s="110"/>
      <c r="E61" s="111"/>
      <c r="F61" s="111"/>
      <c r="G61" s="111"/>
    </row>
    <row r="62" spans="1:7" ht="15" customHeight="1">
      <c r="A62" s="152"/>
      <c r="C62" s="106"/>
      <c r="D62" s="110"/>
      <c r="E62" s="111"/>
      <c r="F62" s="111"/>
      <c r="G62" s="111"/>
    </row>
    <row r="63" spans="1:7" ht="15" customHeight="1">
      <c r="A63" s="152"/>
      <c r="C63" s="106"/>
      <c r="D63" s="110"/>
      <c r="E63" s="111"/>
      <c r="F63" s="111"/>
      <c r="G63" s="111"/>
    </row>
    <row r="64" spans="1:7" ht="15" customHeight="1">
      <c r="A64" s="152"/>
      <c r="C64" s="106"/>
      <c r="D64" s="110"/>
      <c r="E64" s="111"/>
      <c r="F64" s="111"/>
      <c r="G64" s="111"/>
    </row>
    <row r="65" spans="1:7" ht="15" customHeight="1">
      <c r="A65" s="152"/>
      <c r="C65" s="106"/>
      <c r="D65" s="110"/>
      <c r="E65" s="111"/>
      <c r="F65" s="111"/>
      <c r="G65" s="111"/>
    </row>
    <row r="66" spans="1:7" ht="15" customHeight="1">
      <c r="A66" s="152"/>
      <c r="C66" s="106"/>
      <c r="D66" s="110"/>
      <c r="E66" s="111"/>
      <c r="F66" s="111"/>
      <c r="G66" s="111"/>
    </row>
    <row r="67" spans="1:7" ht="15" customHeight="1">
      <c r="A67" s="152"/>
      <c r="C67" s="106"/>
      <c r="D67" s="110"/>
      <c r="E67" s="111"/>
      <c r="F67" s="111"/>
      <c r="G67" s="111"/>
    </row>
    <row r="68" spans="1:7" ht="15" customHeight="1">
      <c r="A68" s="152"/>
      <c r="C68" s="106"/>
      <c r="D68" s="110"/>
      <c r="E68" s="111"/>
      <c r="F68" s="111"/>
      <c r="G68" s="111"/>
    </row>
    <row r="69" spans="1:7" ht="15" customHeight="1">
      <c r="A69" s="152"/>
      <c r="C69" s="106"/>
      <c r="D69" s="110"/>
      <c r="E69" s="111"/>
      <c r="F69" s="111"/>
      <c r="G69" s="111"/>
    </row>
    <row r="70" spans="1:7" ht="15" customHeight="1">
      <c r="A70" s="152"/>
      <c r="C70" s="106"/>
      <c r="D70" s="110"/>
      <c r="E70" s="111"/>
      <c r="F70" s="111"/>
      <c r="G70" s="111"/>
    </row>
    <row r="71" spans="1:7" ht="15" customHeight="1">
      <c r="A71" s="152"/>
      <c r="C71" s="106"/>
      <c r="D71" s="110"/>
      <c r="E71" s="111"/>
      <c r="F71" s="111"/>
      <c r="G71" s="111"/>
    </row>
    <row r="72" spans="1:7" ht="15" customHeight="1">
      <c r="A72" s="152"/>
      <c r="C72" s="106"/>
      <c r="D72" s="110"/>
      <c r="E72" s="111"/>
      <c r="F72" s="111"/>
      <c r="G72" s="111"/>
    </row>
    <row r="73" spans="1:7" ht="15" customHeight="1">
      <c r="A73" s="152"/>
      <c r="C73" s="106"/>
      <c r="D73" s="110"/>
      <c r="E73" s="111"/>
      <c r="F73" s="111"/>
      <c r="G73" s="111"/>
    </row>
    <row r="74" spans="1:7" ht="15" customHeight="1">
      <c r="A74" s="152"/>
      <c r="C74" s="106"/>
      <c r="D74" s="110"/>
      <c r="E74" s="111"/>
      <c r="F74" s="111"/>
      <c r="G74" s="111"/>
    </row>
    <row r="75" spans="1:7" ht="15" customHeight="1">
      <c r="A75" s="152"/>
      <c r="C75" s="106"/>
      <c r="D75" s="110"/>
      <c r="E75" s="111"/>
      <c r="F75" s="111"/>
      <c r="G75" s="111"/>
    </row>
    <row r="76" spans="1:7" ht="15" customHeight="1">
      <c r="A76" s="152"/>
      <c r="C76" s="106"/>
      <c r="D76" s="110"/>
      <c r="E76" s="111"/>
      <c r="F76" s="111"/>
      <c r="G76" s="111"/>
    </row>
    <row r="77" spans="1:7" ht="15" customHeight="1">
      <c r="A77" s="152"/>
      <c r="C77" s="112"/>
      <c r="D77" s="111"/>
      <c r="E77" s="111"/>
      <c r="F77" s="111"/>
      <c r="G77" s="111"/>
    </row>
    <row r="78" spans="1:7" ht="15" customHeight="1">
      <c r="A78" s="152"/>
      <c r="C78" s="112"/>
      <c r="D78" s="111"/>
      <c r="E78" s="111"/>
      <c r="F78" s="111"/>
      <c r="G78" s="111"/>
    </row>
    <row r="79" spans="1:7" ht="15" customHeight="1">
      <c r="A79" s="152"/>
      <c r="C79" s="112"/>
      <c r="D79" s="111"/>
      <c r="E79" s="111"/>
      <c r="F79" s="111"/>
      <c r="G79" s="111"/>
    </row>
    <row r="80" spans="1:7" ht="15" customHeight="1">
      <c r="A80" s="152"/>
      <c r="C80" s="112"/>
      <c r="D80" s="111"/>
      <c r="E80" s="111"/>
      <c r="F80" s="111"/>
      <c r="G80" s="111"/>
    </row>
    <row r="81" spans="1:7" ht="15" customHeight="1">
      <c r="A81" s="152"/>
      <c r="C81" s="106"/>
      <c r="D81" s="110"/>
      <c r="E81" s="111"/>
      <c r="F81" s="111"/>
      <c r="G81" s="111"/>
    </row>
    <row r="82" spans="1:7" ht="15" customHeight="1">
      <c r="A82" s="152"/>
      <c r="C82" s="106"/>
      <c r="D82" s="110"/>
      <c r="E82" s="111"/>
      <c r="F82" s="111"/>
      <c r="G82" s="111"/>
    </row>
    <row r="83" spans="1:7" ht="15" customHeight="1">
      <c r="A83" s="152"/>
      <c r="C83" s="106"/>
      <c r="D83" s="110"/>
      <c r="E83" s="111"/>
      <c r="F83" s="111"/>
      <c r="G83" s="111"/>
    </row>
    <row r="84" spans="1:7" ht="15" customHeight="1">
      <c r="A84" s="152"/>
      <c r="C84" s="106"/>
      <c r="D84" s="110"/>
      <c r="E84" s="111"/>
      <c r="F84" s="111"/>
      <c r="G84" s="111"/>
    </row>
    <row r="85" spans="1:7" ht="15" customHeight="1">
      <c r="A85" s="152"/>
      <c r="C85" s="106"/>
      <c r="D85" s="110"/>
      <c r="E85" s="111"/>
      <c r="F85" s="111"/>
      <c r="G85" s="111"/>
    </row>
    <row r="86" spans="1:7" ht="15" customHeight="1">
      <c r="A86" s="152"/>
      <c r="C86" s="112"/>
      <c r="D86" s="111"/>
      <c r="E86" s="111"/>
      <c r="F86" s="111"/>
      <c r="G86" s="111"/>
    </row>
    <row r="87" spans="1:7" ht="15" customHeight="1">
      <c r="A87" s="152"/>
      <c r="C87" s="112"/>
      <c r="D87" s="111"/>
      <c r="E87" s="111"/>
      <c r="F87" s="111"/>
      <c r="G87" s="111"/>
    </row>
    <row r="88" spans="1:7" ht="15" customHeight="1">
      <c r="A88" s="152"/>
      <c r="C88" s="112"/>
      <c r="D88" s="111"/>
      <c r="E88" s="111"/>
      <c r="F88" s="111"/>
      <c r="G88" s="111"/>
    </row>
    <row r="89" spans="1:7" ht="15" customHeight="1">
      <c r="A89" s="152"/>
      <c r="C89" s="112"/>
      <c r="D89" s="111"/>
      <c r="E89" s="111"/>
      <c r="F89" s="111"/>
      <c r="G89" s="111"/>
    </row>
    <row r="90" spans="1:4" ht="15" customHeight="1">
      <c r="A90" s="152"/>
      <c r="C90" s="113"/>
      <c r="D90" s="68"/>
    </row>
    <row r="91" spans="1:4" ht="15" customHeight="1">
      <c r="A91" s="152"/>
      <c r="C91" s="113"/>
      <c r="D91" s="68"/>
    </row>
    <row r="92" spans="1:4" ht="15" customHeight="1">
      <c r="A92" s="152"/>
      <c r="C92" s="113"/>
      <c r="D92" s="68"/>
    </row>
    <row r="93" spans="1:4" ht="15" customHeight="1">
      <c r="A93" s="152"/>
      <c r="C93" s="113"/>
      <c r="D93" s="68"/>
    </row>
    <row r="94" spans="1:4" ht="15" customHeight="1">
      <c r="A94" s="152"/>
      <c r="C94" s="113"/>
      <c r="D94" s="68"/>
    </row>
    <row r="95" spans="1:4" ht="15" customHeight="1">
      <c r="A95" s="152"/>
      <c r="C95" s="113"/>
      <c r="D95" s="68"/>
    </row>
    <row r="96" spans="1:4" ht="15" customHeight="1">
      <c r="A96" s="152"/>
      <c r="C96" s="113"/>
      <c r="D96" s="68"/>
    </row>
    <row r="97" spans="1:4" ht="15" customHeight="1">
      <c r="A97" s="152"/>
      <c r="C97" s="113"/>
      <c r="D97" s="68"/>
    </row>
    <row r="98" spans="1:4" ht="15" customHeight="1">
      <c r="A98" s="152"/>
      <c r="C98" s="113"/>
      <c r="D98" s="68"/>
    </row>
    <row r="99" spans="1:4" ht="15" customHeight="1">
      <c r="A99" s="152"/>
      <c r="C99" s="113"/>
      <c r="D99" s="68"/>
    </row>
    <row r="100" spans="1:4" ht="15" customHeight="1">
      <c r="A100" s="152"/>
      <c r="C100" s="113"/>
      <c r="D100" s="68"/>
    </row>
    <row r="101" spans="1:4" ht="15" customHeight="1">
      <c r="A101" s="152"/>
      <c r="C101" s="113"/>
      <c r="D101" s="68"/>
    </row>
    <row r="102" spans="1:4" ht="15" customHeight="1">
      <c r="A102" s="152"/>
      <c r="C102" s="113"/>
      <c r="D102" s="68"/>
    </row>
    <row r="103" spans="1:4" ht="15" customHeight="1">
      <c r="A103" s="152"/>
      <c r="C103" s="113"/>
      <c r="D103" s="68"/>
    </row>
    <row r="104" spans="1:4" ht="15" customHeight="1">
      <c r="A104" s="152"/>
      <c r="C104" s="113"/>
      <c r="D104" s="68"/>
    </row>
    <row r="105" spans="1:4" ht="15" customHeight="1">
      <c r="A105" s="152"/>
      <c r="C105" s="113"/>
      <c r="D105" s="68"/>
    </row>
    <row r="106" spans="1:4" ht="15" customHeight="1">
      <c r="A106" s="152"/>
      <c r="C106" s="113"/>
      <c r="D106" s="68"/>
    </row>
    <row r="107" spans="1:4" ht="15" customHeight="1">
      <c r="A107" s="152"/>
      <c r="C107" s="113"/>
      <c r="D107" s="68"/>
    </row>
    <row r="108" spans="1:4" ht="15" customHeight="1">
      <c r="A108" s="152"/>
      <c r="C108" s="113"/>
      <c r="D108" s="68"/>
    </row>
    <row r="109" spans="1:4" ht="15" customHeight="1">
      <c r="A109" s="152"/>
      <c r="C109" s="113"/>
      <c r="D109" s="68"/>
    </row>
    <row r="110" spans="1:4" ht="15" customHeight="1">
      <c r="A110" s="152"/>
      <c r="C110" s="113"/>
      <c r="D110" s="68"/>
    </row>
    <row r="111" spans="1:4" ht="15" customHeight="1">
      <c r="A111" s="152"/>
      <c r="C111" s="113"/>
      <c r="D111" s="68"/>
    </row>
    <row r="112" spans="1:4" ht="15" customHeight="1">
      <c r="A112" s="152"/>
      <c r="C112" s="113"/>
      <c r="D112" s="68"/>
    </row>
    <row r="113" spans="1:4" ht="15" customHeight="1">
      <c r="A113" s="152"/>
      <c r="C113" s="113"/>
      <c r="D113" s="68"/>
    </row>
    <row r="114" spans="1:4" ht="15" customHeight="1">
      <c r="A114" s="152"/>
      <c r="C114" s="113"/>
      <c r="D114" s="68"/>
    </row>
    <row r="115" spans="1:4" ht="15" customHeight="1">
      <c r="A115" s="152"/>
      <c r="C115" s="113"/>
      <c r="D115" s="68"/>
    </row>
    <row r="116" spans="1:4" ht="15">
      <c r="A116" s="152"/>
      <c r="C116" s="113"/>
      <c r="D116" s="68"/>
    </row>
    <row r="117" spans="1:4" ht="15">
      <c r="A117" s="152"/>
      <c r="C117" s="113"/>
      <c r="D117" s="68"/>
    </row>
    <row r="118" spans="1:4" ht="15">
      <c r="A118" s="152"/>
      <c r="C118" s="113"/>
      <c r="D118" s="68"/>
    </row>
    <row r="119" spans="1:4" ht="15">
      <c r="A119" s="152"/>
      <c r="C119" s="113"/>
      <c r="D119" s="68"/>
    </row>
    <row r="120" spans="1:4" ht="15">
      <c r="A120" s="152"/>
      <c r="C120" s="113"/>
      <c r="D120" s="68"/>
    </row>
    <row r="121" spans="1:4" ht="15">
      <c r="A121" s="152"/>
      <c r="C121" s="113"/>
      <c r="D121" s="68"/>
    </row>
    <row r="122" spans="1:4" ht="15">
      <c r="A122" s="152"/>
      <c r="C122" s="113"/>
      <c r="D122" s="68"/>
    </row>
    <row r="123" spans="1:4" ht="15">
      <c r="A123" s="152"/>
      <c r="C123" s="113"/>
      <c r="D123" s="68"/>
    </row>
    <row r="124" spans="1:4" ht="15">
      <c r="A124" s="152"/>
      <c r="C124" s="113"/>
      <c r="D124" s="68"/>
    </row>
    <row r="125" spans="1:4" ht="15">
      <c r="A125" s="152"/>
      <c r="C125" s="113"/>
      <c r="D125" s="68"/>
    </row>
    <row r="126" spans="1:4" ht="15">
      <c r="A126" s="152"/>
      <c r="C126" s="113"/>
      <c r="D126" s="68"/>
    </row>
    <row r="127" spans="1:4" ht="15">
      <c r="A127" s="152"/>
      <c r="C127" s="113"/>
      <c r="D127" s="68"/>
    </row>
    <row r="128" spans="1:4" ht="15">
      <c r="A128" s="152"/>
      <c r="C128" s="113"/>
      <c r="D128" s="68"/>
    </row>
    <row r="129" spans="1:4" ht="15">
      <c r="A129" s="152"/>
      <c r="C129" s="113"/>
      <c r="D129" s="68"/>
    </row>
    <row r="130" spans="3:4" ht="15">
      <c r="C130" s="113"/>
      <c r="D130" s="68"/>
    </row>
    <row r="131" spans="3:4" ht="15">
      <c r="C131" s="113"/>
      <c r="D131" s="68"/>
    </row>
    <row r="132" spans="3:4" ht="15">
      <c r="C132" s="113"/>
      <c r="D132" s="68"/>
    </row>
    <row r="133" spans="3:4" ht="15">
      <c r="C133" s="113"/>
      <c r="D133" s="68"/>
    </row>
    <row r="134" spans="3:4" ht="15">
      <c r="C134" s="113"/>
      <c r="D134" s="68"/>
    </row>
    <row r="135" spans="3:4" ht="15">
      <c r="C135" s="113"/>
      <c r="D135" s="68"/>
    </row>
    <row r="136" spans="3:4" ht="15">
      <c r="C136" s="113"/>
      <c r="D136" s="68"/>
    </row>
    <row r="137" spans="3:4" ht="15">
      <c r="C137" s="113"/>
      <c r="D137" s="68"/>
    </row>
    <row r="138" spans="3:4" ht="15">
      <c r="C138" s="113"/>
      <c r="D138" s="68"/>
    </row>
    <row r="139" spans="3:4" ht="15">
      <c r="C139" s="113"/>
      <c r="D139" s="68"/>
    </row>
    <row r="140" spans="3:4" ht="15">
      <c r="C140" s="113"/>
      <c r="D140" s="68"/>
    </row>
    <row r="185" spans="3:4" ht="15">
      <c r="C185" s="113"/>
      <c r="D185" s="68"/>
    </row>
    <row r="186" spans="3:4" ht="15">
      <c r="C186" s="113"/>
      <c r="D186" s="68"/>
    </row>
    <row r="187" spans="3:4" ht="15">
      <c r="C187" s="113"/>
      <c r="D187" s="68"/>
    </row>
    <row r="188" spans="3:4" ht="15">
      <c r="C188" s="113"/>
      <c r="D188" s="68"/>
    </row>
    <row r="189" spans="3:4" ht="15">
      <c r="C189" s="113"/>
      <c r="D189" s="68"/>
    </row>
    <row r="190" spans="3:4" ht="15">
      <c r="C190" s="113"/>
      <c r="D190" s="68"/>
    </row>
    <row r="194" spans="3:4" ht="15">
      <c r="C194" s="113"/>
      <c r="D194" s="68"/>
    </row>
    <row r="199" spans="3:4" ht="15">
      <c r="C199" s="113"/>
      <c r="D199" s="68"/>
    </row>
    <row r="200" spans="3:4" ht="15">
      <c r="C200" s="113"/>
      <c r="D200" s="68"/>
    </row>
    <row r="201" spans="3:4" ht="15">
      <c r="C201" s="113"/>
      <c r="D201" s="68"/>
    </row>
    <row r="202" spans="3:4" ht="15">
      <c r="C202" s="113"/>
      <c r="D202" s="68"/>
    </row>
    <row r="203" spans="3:4" ht="15">
      <c r="C203" s="113"/>
      <c r="D203" s="68"/>
    </row>
    <row r="204" spans="3:4" ht="15">
      <c r="C204" s="113"/>
      <c r="D204" s="68"/>
    </row>
    <row r="205" spans="3:4" ht="15">
      <c r="C205" s="113"/>
      <c r="D205" s="68"/>
    </row>
    <row r="206" spans="3:4" ht="15">
      <c r="C206" s="113"/>
      <c r="D206" s="68"/>
    </row>
    <row r="207" spans="3:4" ht="15">
      <c r="C207" s="113"/>
      <c r="D207" s="68"/>
    </row>
    <row r="208" spans="3:4" ht="15">
      <c r="C208" s="113"/>
      <c r="D208" s="68"/>
    </row>
    <row r="209" spans="3:4" ht="15">
      <c r="C209" s="113"/>
      <c r="D209" s="68"/>
    </row>
    <row r="210" spans="3:4" ht="15">
      <c r="C210" s="113"/>
      <c r="D210" s="68"/>
    </row>
    <row r="211" spans="3:4" ht="15">
      <c r="C211" s="113"/>
      <c r="D211" s="68"/>
    </row>
    <row r="212" spans="3:4" ht="15">
      <c r="C212" s="113"/>
      <c r="D212" s="68"/>
    </row>
    <row r="213" spans="3:4" ht="15">
      <c r="C213" s="113"/>
      <c r="D213" s="68"/>
    </row>
    <row r="214" spans="3:4" ht="15">
      <c r="C214" s="113"/>
      <c r="D214" s="68"/>
    </row>
    <row r="215" spans="3:4" ht="15">
      <c r="C215" s="113"/>
      <c r="D215" s="68"/>
    </row>
    <row r="216" spans="3:4" ht="15">
      <c r="C216" s="113"/>
      <c r="D216" s="68"/>
    </row>
    <row r="217" spans="3:4" ht="15">
      <c r="C217" s="113"/>
      <c r="D217" s="68"/>
    </row>
    <row r="218" spans="3:4" ht="15">
      <c r="C218" s="113"/>
      <c r="D218" s="68"/>
    </row>
    <row r="219" spans="3:4" ht="15">
      <c r="C219" s="113"/>
      <c r="D219" s="68"/>
    </row>
    <row r="220" spans="3:4" ht="15">
      <c r="C220" s="113"/>
      <c r="D220" s="68"/>
    </row>
    <row r="221" spans="3:4" ht="15">
      <c r="C221" s="113"/>
      <c r="D221" s="68"/>
    </row>
    <row r="222" spans="3:4" ht="15">
      <c r="C222" s="113"/>
      <c r="D222" s="68"/>
    </row>
    <row r="223" spans="3:4" ht="15">
      <c r="C223" s="113"/>
      <c r="D223" s="68"/>
    </row>
    <row r="224" spans="3:4" ht="15">
      <c r="C224" s="113"/>
      <c r="D224" s="68"/>
    </row>
    <row r="225" spans="3:4" ht="15">
      <c r="C225" s="113"/>
      <c r="D225" s="68"/>
    </row>
    <row r="226" spans="3:4" ht="15">
      <c r="C226" s="113"/>
      <c r="D226" s="68"/>
    </row>
    <row r="227" spans="3:4" ht="15">
      <c r="C227" s="113"/>
      <c r="D227" s="68"/>
    </row>
    <row r="228" spans="3:4" ht="15">
      <c r="C228" s="113"/>
      <c r="D228" s="68"/>
    </row>
    <row r="229" spans="3:4" ht="15">
      <c r="C229" s="113"/>
      <c r="D229" s="68"/>
    </row>
    <row r="230" spans="3:4" ht="15">
      <c r="C230" s="113"/>
      <c r="D230" s="68"/>
    </row>
    <row r="231" spans="3:4" ht="15">
      <c r="C231" s="113"/>
      <c r="D231" s="68"/>
    </row>
    <row r="232" spans="3:4" ht="15">
      <c r="C232" s="113"/>
      <c r="D232" s="68"/>
    </row>
    <row r="233" spans="3:4" ht="15">
      <c r="C233" s="113"/>
      <c r="D233" s="68"/>
    </row>
    <row r="234" spans="3:4" ht="15">
      <c r="C234" s="113"/>
      <c r="D234" s="68"/>
    </row>
    <row r="235" spans="1:2" s="113" customFormat="1" ht="15">
      <c r="A235" s="114"/>
      <c r="B235" s="115"/>
    </row>
    <row r="236" spans="1:2" s="113" customFormat="1" ht="15">
      <c r="A236" s="114"/>
      <c r="B236" s="115"/>
    </row>
    <row r="237" spans="1:2" s="113" customFormat="1" ht="15">
      <c r="A237" s="114"/>
      <c r="B237" s="115"/>
    </row>
    <row r="238" spans="1:2" s="113" customFormat="1" ht="15">
      <c r="A238" s="114"/>
      <c r="B238" s="115"/>
    </row>
    <row r="239" spans="1:2" s="113" customFormat="1" ht="15">
      <c r="A239" s="114"/>
      <c r="B239" s="115"/>
    </row>
    <row r="240" spans="1:2" s="113" customFormat="1" ht="15">
      <c r="A240" s="114"/>
      <c r="B240" s="115"/>
    </row>
    <row r="241" spans="1:2" s="113" customFormat="1" ht="15">
      <c r="A241" s="114"/>
      <c r="B241" s="115"/>
    </row>
    <row r="242" spans="1:2" s="113" customFormat="1" ht="15">
      <c r="A242" s="114"/>
      <c r="B242" s="115"/>
    </row>
    <row r="243" spans="1:2" s="113" customFormat="1" ht="15">
      <c r="A243" s="114"/>
      <c r="B243" s="115"/>
    </row>
    <row r="244" spans="1:2" s="113" customFormat="1" ht="15">
      <c r="A244" s="114"/>
      <c r="B244" s="115"/>
    </row>
    <row r="245" spans="1:2" s="113" customFormat="1" ht="15">
      <c r="A245" s="114"/>
      <c r="B245" s="115"/>
    </row>
    <row r="246" spans="1:2" s="113" customFormat="1" ht="15">
      <c r="A246" s="114"/>
      <c r="B246" s="115"/>
    </row>
    <row r="247" spans="1:2" s="113" customFormat="1" ht="15">
      <c r="A247" s="114"/>
      <c r="B247" s="115"/>
    </row>
    <row r="248" spans="1:2" s="113" customFormat="1" ht="15">
      <c r="A248" s="114"/>
      <c r="B248" s="115"/>
    </row>
    <row r="249" spans="1:2" s="113" customFormat="1" ht="15">
      <c r="A249" s="114"/>
      <c r="B249" s="115"/>
    </row>
    <row r="250" spans="1:2" s="113" customFormat="1" ht="15">
      <c r="A250" s="114"/>
      <c r="B250" s="115"/>
    </row>
    <row r="251" spans="1:2" s="113" customFormat="1" ht="15">
      <c r="A251" s="114"/>
      <c r="B251" s="115"/>
    </row>
    <row r="252" spans="1:2" s="113" customFormat="1" ht="15">
      <c r="A252" s="114"/>
      <c r="B252" s="115"/>
    </row>
    <row r="253" spans="1:2" s="113" customFormat="1" ht="15">
      <c r="A253" s="114"/>
      <c r="B253" s="115"/>
    </row>
    <row r="254" spans="1:2" s="113" customFormat="1" ht="15">
      <c r="A254" s="114"/>
      <c r="B254" s="115"/>
    </row>
    <row r="255" spans="1:2" s="113" customFormat="1" ht="15">
      <c r="A255" s="114"/>
      <c r="B255" s="115"/>
    </row>
    <row r="256" spans="1:2" s="113" customFormat="1" ht="15">
      <c r="A256" s="114"/>
      <c r="B256" s="115"/>
    </row>
    <row r="257" spans="1:2" s="113" customFormat="1" ht="15">
      <c r="A257" s="114"/>
      <c r="B257" s="115"/>
    </row>
    <row r="258" spans="1:2" s="113" customFormat="1" ht="15">
      <c r="A258" s="114"/>
      <c r="B258" s="115"/>
    </row>
    <row r="259" spans="1:2" s="113" customFormat="1" ht="15">
      <c r="A259" s="114"/>
      <c r="B259" s="115"/>
    </row>
    <row r="260" spans="1:2" s="113" customFormat="1" ht="15">
      <c r="A260" s="114"/>
      <c r="B260" s="115"/>
    </row>
    <row r="261" spans="1:2" s="113" customFormat="1" ht="15">
      <c r="A261" s="114"/>
      <c r="B261" s="116"/>
    </row>
    <row r="262" spans="1:2" s="113" customFormat="1" ht="15">
      <c r="A262" s="114"/>
      <c r="B262" s="115"/>
    </row>
    <row r="263" spans="1:2" s="113" customFormat="1" ht="15">
      <c r="A263" s="114"/>
      <c r="B263" s="115"/>
    </row>
    <row r="264" spans="1:2" s="113" customFormat="1" ht="15">
      <c r="A264" s="114"/>
      <c r="B264" s="115"/>
    </row>
    <row r="265" spans="1:2" s="113" customFormat="1" ht="15">
      <c r="A265" s="114"/>
      <c r="B265" s="115"/>
    </row>
    <row r="266" spans="1:2" s="113" customFormat="1" ht="15">
      <c r="A266" s="114"/>
      <c r="B266" s="115"/>
    </row>
    <row r="267" spans="1:2" s="113" customFormat="1" ht="15">
      <c r="A267" s="114"/>
      <c r="B267" s="115"/>
    </row>
    <row r="268" spans="1:2" s="113" customFormat="1" ht="15">
      <c r="A268" s="114"/>
      <c r="B268" s="115"/>
    </row>
    <row r="269" spans="1:2" s="113" customFormat="1" ht="15">
      <c r="A269" s="114"/>
      <c r="B269" s="115"/>
    </row>
    <row r="270" spans="1:2" s="113" customFormat="1" ht="15">
      <c r="A270" s="114"/>
      <c r="B270" s="115"/>
    </row>
    <row r="271" spans="1:2" s="113" customFormat="1" ht="15">
      <c r="A271" s="114"/>
      <c r="B271" s="115"/>
    </row>
    <row r="272" spans="1:2" s="113" customFormat="1" ht="15">
      <c r="A272" s="114"/>
      <c r="B272" s="115"/>
    </row>
    <row r="273" spans="1:2" s="113" customFormat="1" ht="15">
      <c r="A273" s="114"/>
      <c r="B273" s="115"/>
    </row>
    <row r="274" spans="1:2" s="113" customFormat="1" ht="15">
      <c r="A274" s="114"/>
      <c r="B274" s="115"/>
    </row>
    <row r="275" spans="1:2" s="113" customFormat="1" ht="15">
      <c r="A275" s="114"/>
      <c r="B275" s="115"/>
    </row>
    <row r="276" spans="1:2" s="113" customFormat="1" ht="15">
      <c r="A276" s="114"/>
      <c r="B276" s="115"/>
    </row>
    <row r="277" spans="1:2" s="113" customFormat="1" ht="15">
      <c r="A277" s="114"/>
      <c r="B277" s="115"/>
    </row>
    <row r="278" spans="1:2" s="113" customFormat="1" ht="15">
      <c r="A278" s="114"/>
      <c r="B278" s="115"/>
    </row>
    <row r="279" spans="1:2" s="113" customFormat="1" ht="15">
      <c r="A279" s="114"/>
      <c r="B279" s="115"/>
    </row>
    <row r="280" spans="1:2" s="113" customFormat="1" ht="15">
      <c r="A280" s="114"/>
      <c r="B280" s="115"/>
    </row>
    <row r="281" spans="1:2" s="113" customFormat="1" ht="15">
      <c r="A281" s="114"/>
      <c r="B281" s="115"/>
    </row>
    <row r="282" spans="1:2" s="113" customFormat="1" ht="15">
      <c r="A282" s="114"/>
      <c r="B282" s="115"/>
    </row>
    <row r="283" spans="1:2" s="113" customFormat="1" ht="15">
      <c r="A283" s="114"/>
      <c r="B283" s="115"/>
    </row>
    <row r="284" spans="1:2" s="113" customFormat="1" ht="15">
      <c r="A284" s="114"/>
      <c r="B284" s="115"/>
    </row>
    <row r="285" spans="1:2" s="113" customFormat="1" ht="15">
      <c r="A285" s="114"/>
      <c r="B285" s="115"/>
    </row>
    <row r="286" spans="1:2" s="113" customFormat="1" ht="15">
      <c r="A286" s="114"/>
      <c r="B286" s="115"/>
    </row>
    <row r="287" spans="1:2" s="113" customFormat="1" ht="15">
      <c r="A287" s="114"/>
      <c r="B287" s="115"/>
    </row>
    <row r="288" spans="1:2" s="113" customFormat="1" ht="15">
      <c r="A288" s="114"/>
      <c r="B288" s="115"/>
    </row>
    <row r="289" spans="1:2" s="113" customFormat="1" ht="15">
      <c r="A289" s="114"/>
      <c r="B289" s="115"/>
    </row>
    <row r="290" spans="1:2" s="113" customFormat="1" ht="15">
      <c r="A290" s="114"/>
      <c r="B290" s="115"/>
    </row>
    <row r="291" spans="1:2" s="113" customFormat="1" ht="15">
      <c r="A291" s="114"/>
      <c r="B291" s="115"/>
    </row>
    <row r="292" spans="1:2" s="113" customFormat="1" ht="15">
      <c r="A292" s="114"/>
      <c r="B292" s="115"/>
    </row>
    <row r="293" spans="1:2" s="113" customFormat="1" ht="15">
      <c r="A293" s="114"/>
      <c r="B293" s="115"/>
    </row>
    <row r="294" spans="1:2" s="113" customFormat="1" ht="15">
      <c r="A294" s="114"/>
      <c r="B294" s="115"/>
    </row>
    <row r="295" spans="1:2" s="113" customFormat="1" ht="15">
      <c r="A295" s="114"/>
      <c r="B295" s="115"/>
    </row>
    <row r="296" spans="1:2" s="113" customFormat="1" ht="15">
      <c r="A296" s="114"/>
      <c r="B296" s="115"/>
    </row>
    <row r="297" spans="1:2" s="113" customFormat="1" ht="15">
      <c r="A297" s="114"/>
      <c r="B297" s="115"/>
    </row>
    <row r="298" spans="1:4" s="113" customFormat="1" ht="15">
      <c r="A298" s="114"/>
      <c r="B298" s="115"/>
      <c r="C298" s="94"/>
      <c r="D298" s="94"/>
    </row>
    <row r="299" spans="1:4" s="113" customFormat="1" ht="15">
      <c r="A299" s="114"/>
      <c r="B299" s="115"/>
      <c r="C299" s="94"/>
      <c r="D299" s="94"/>
    </row>
    <row r="309" spans="3:4" ht="15">
      <c r="C309" s="113"/>
      <c r="D309" s="68"/>
    </row>
    <row r="310" spans="3:4" ht="15">
      <c r="C310" s="113"/>
      <c r="D310" s="68"/>
    </row>
    <row r="311" spans="3:4" ht="15">
      <c r="C311" s="113"/>
      <c r="D311" s="68"/>
    </row>
    <row r="312" spans="3:4" ht="15">
      <c r="C312" s="113"/>
      <c r="D312" s="68"/>
    </row>
    <row r="327" spans="3:4" ht="15">
      <c r="C327" s="113"/>
      <c r="D327" s="68"/>
    </row>
    <row r="328" spans="3:4" ht="15">
      <c r="C328" s="113"/>
      <c r="D328" s="68"/>
    </row>
    <row r="329" spans="3:4" ht="15">
      <c r="C329" s="113"/>
      <c r="D329" s="68"/>
    </row>
    <row r="330" spans="3:4" ht="15">
      <c r="C330" s="113"/>
      <c r="D330" s="68"/>
    </row>
    <row r="334" spans="3:4" ht="15">
      <c r="C334" s="113"/>
      <c r="D334" s="68"/>
    </row>
    <row r="336" spans="3:4" ht="15">
      <c r="C336" s="113"/>
      <c r="D336" s="68"/>
    </row>
    <row r="340" spans="3:4" ht="15">
      <c r="C340" s="113"/>
      <c r="D340" s="68"/>
    </row>
    <row r="341" spans="3:4" ht="15">
      <c r="C341" s="113"/>
      <c r="D341" s="68"/>
    </row>
    <row r="342" spans="3:4" ht="15">
      <c r="C342" s="113"/>
      <c r="D342" s="68"/>
    </row>
    <row r="343" spans="3:4" ht="15">
      <c r="C343" s="113"/>
      <c r="D343" s="68"/>
    </row>
    <row r="344" spans="3:4" ht="15">
      <c r="C344" s="113"/>
      <c r="D344" s="68"/>
    </row>
    <row r="345" spans="3:4" ht="15">
      <c r="C345" s="113"/>
      <c r="D345" s="68"/>
    </row>
    <row r="346" spans="3:4" ht="15">
      <c r="C346" s="113"/>
      <c r="D346" s="68"/>
    </row>
    <row r="347" spans="3:4" ht="15">
      <c r="C347" s="113"/>
      <c r="D347" s="68"/>
    </row>
    <row r="348" spans="3:4" ht="15">
      <c r="C348" s="113"/>
      <c r="D348" s="68"/>
    </row>
    <row r="349" spans="3:4" ht="15">
      <c r="C349" s="113"/>
      <c r="D349" s="68"/>
    </row>
    <row r="350" spans="3:4" ht="15">
      <c r="C350" s="113"/>
      <c r="D350" s="68"/>
    </row>
  </sheetData>
  <mergeCells count="6">
    <mergeCell ref="D7:G7"/>
    <mergeCell ref="A1:G1"/>
    <mergeCell ref="A4:G4"/>
    <mergeCell ref="A7:A8"/>
    <mergeCell ref="B7:B8"/>
    <mergeCell ref="C7:C8"/>
  </mergeCells>
  <printOptions/>
  <pageMargins left="0.984251968503937" right="0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B1:O709"/>
  <sheetViews>
    <sheetView workbookViewId="0" topLeftCell="B10">
      <selection activeCell="P3" sqref="P3"/>
    </sheetView>
  </sheetViews>
  <sheetFormatPr defaultColWidth="9.140625" defaultRowHeight="15" customHeight="1"/>
  <cols>
    <col min="1" max="1" width="9.140625" style="1" hidden="1" customWidth="1"/>
    <col min="2" max="2" width="37.421875" style="27" customWidth="1"/>
    <col min="3" max="3" width="4.57421875" style="84" customWidth="1"/>
    <col min="4" max="4" width="3.8515625" style="84" customWidth="1"/>
    <col min="5" max="5" width="4.140625" style="84" customWidth="1"/>
    <col min="6" max="6" width="4.8515625" style="84" customWidth="1"/>
    <col min="7" max="7" width="5.00390625" style="25" customWidth="1"/>
    <col min="8" max="8" width="5.7109375" style="25" customWidth="1"/>
    <col min="9" max="9" width="0.13671875" style="26" customWidth="1"/>
    <col min="10" max="10" width="9.00390625" style="1" customWidth="1"/>
    <col min="11" max="11" width="10.28125" style="1" customWidth="1"/>
    <col min="12" max="12" width="9.57421875" style="1" hidden="1" customWidth="1"/>
    <col min="13" max="13" width="0.2890625" style="1" hidden="1" customWidth="1"/>
    <col min="14" max="14" width="4.28125" style="1" customWidth="1"/>
    <col min="15" max="16384" width="9.140625" style="1" customWidth="1"/>
  </cols>
  <sheetData>
    <row r="1" spans="2:15" ht="39.75" customHeight="1">
      <c r="B1" s="267" t="s">
        <v>270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191"/>
      <c r="O1" s="191"/>
    </row>
    <row r="2" spans="2:15" ht="39.7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91"/>
      <c r="O2" s="191"/>
    </row>
    <row r="3" spans="2:15" s="29" customFormat="1" ht="48" customHeight="1">
      <c r="B3" s="268" t="s">
        <v>263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90"/>
      <c r="O3" s="190"/>
    </row>
    <row r="4" spans="2:9" s="30" customFormat="1" ht="20.25" customHeight="1">
      <c r="B4" s="28"/>
      <c r="C4" s="85"/>
      <c r="D4" s="85"/>
      <c r="E4" s="85"/>
      <c r="F4" s="85"/>
      <c r="G4" s="28"/>
      <c r="H4" s="28"/>
      <c r="I4" s="28"/>
    </row>
    <row r="5" spans="2:13" ht="25.5" customHeight="1">
      <c r="B5" s="274" t="s">
        <v>26</v>
      </c>
      <c r="C5" s="275"/>
      <c r="D5" s="275"/>
      <c r="E5" s="275"/>
      <c r="F5" s="279" t="s">
        <v>9</v>
      </c>
      <c r="G5" s="279" t="s">
        <v>0</v>
      </c>
      <c r="H5" s="279" t="s">
        <v>1</v>
      </c>
      <c r="I5" s="282"/>
      <c r="J5" s="281" t="s">
        <v>138</v>
      </c>
      <c r="K5" s="281"/>
      <c r="L5" s="281"/>
      <c r="M5" s="281"/>
    </row>
    <row r="6" spans="2:13" ht="17.25" customHeight="1">
      <c r="B6" s="276"/>
      <c r="C6" s="277"/>
      <c r="D6" s="277"/>
      <c r="E6" s="277"/>
      <c r="F6" s="279"/>
      <c r="G6" s="279"/>
      <c r="H6" s="279"/>
      <c r="I6" s="283"/>
      <c r="J6" s="208">
        <v>2013</v>
      </c>
      <c r="K6" s="208">
        <v>2014</v>
      </c>
      <c r="L6" s="208"/>
      <c r="M6" s="208"/>
    </row>
    <row r="7" spans="2:9" s="31" customFormat="1" ht="15" customHeight="1">
      <c r="B7" s="278"/>
      <c r="C7" s="278"/>
      <c r="D7" s="278"/>
      <c r="E7" s="278"/>
      <c r="F7" s="278"/>
      <c r="G7" s="278"/>
      <c r="H7" s="278"/>
      <c r="I7" s="278"/>
    </row>
    <row r="8" spans="2:13" s="31" customFormat="1" ht="24.75" customHeight="1">
      <c r="B8" s="271" t="s">
        <v>105</v>
      </c>
      <c r="C8" s="271"/>
      <c r="D8" s="271"/>
      <c r="E8" s="271"/>
      <c r="F8" s="183" t="s">
        <v>66</v>
      </c>
      <c r="G8" s="183" t="s">
        <v>5</v>
      </c>
      <c r="H8" s="183" t="s">
        <v>107</v>
      </c>
      <c r="I8" s="188" t="e">
        <f aca="true" t="shared" si="0" ref="I8:I16">M8+L8+K8+J8</f>
        <v>#REF!</v>
      </c>
      <c r="J8" s="188">
        <f>J9+J10+J11</f>
        <v>1249.7</v>
      </c>
      <c r="K8" s="188">
        <f>K9+K10+K11</f>
        <v>1265.7</v>
      </c>
      <c r="L8" s="188" t="e">
        <f>L10+L11+L12</f>
        <v>#REF!</v>
      </c>
      <c r="M8" s="188" t="e">
        <f>M10+M11+M12</f>
        <v>#REF!</v>
      </c>
    </row>
    <row r="9" spans="2:13" s="31" customFormat="1" ht="63" customHeight="1">
      <c r="B9" s="253" t="s">
        <v>196</v>
      </c>
      <c r="C9" s="251"/>
      <c r="D9" s="251"/>
      <c r="E9" s="252"/>
      <c r="F9" s="169" t="s">
        <v>66</v>
      </c>
      <c r="G9" s="169" t="s">
        <v>5</v>
      </c>
      <c r="H9" s="169" t="s">
        <v>8</v>
      </c>
      <c r="I9" s="188"/>
      <c r="J9" s="188">
        <f>'Целевые статьи виды расходов'!L6</f>
        <v>469.40000000000003</v>
      </c>
      <c r="K9" s="188">
        <f>'Целевые статьи виды расходов'!M6</f>
        <v>469.40000000000003</v>
      </c>
      <c r="L9" s="188"/>
      <c r="M9" s="188"/>
    </row>
    <row r="10" spans="2:14" s="32" customFormat="1" ht="78.75" customHeight="1">
      <c r="B10" s="273" t="s">
        <v>96</v>
      </c>
      <c r="C10" s="273"/>
      <c r="D10" s="273"/>
      <c r="E10" s="273"/>
      <c r="F10" s="169" t="s">
        <v>66</v>
      </c>
      <c r="G10" s="169" t="s">
        <v>5</v>
      </c>
      <c r="H10" s="169" t="s">
        <v>6</v>
      </c>
      <c r="I10" s="168" t="e">
        <f t="shared" si="0"/>
        <v>#REF!</v>
      </c>
      <c r="J10" s="168">
        <f>'Целевые статьи виды расходов'!L9</f>
        <v>644.3</v>
      </c>
      <c r="K10" s="168">
        <f>'Целевые статьи виды расходов'!M9</f>
        <v>656.3</v>
      </c>
      <c r="L10" s="168" t="e">
        <f>'Целевые статьи виды расходов'!N9</f>
        <v>#REF!</v>
      </c>
      <c r="M10" s="168" t="e">
        <f>'Целевые статьи виды расходов'!O9</f>
        <v>#REF!</v>
      </c>
      <c r="N10" s="186"/>
    </row>
    <row r="11" spans="2:13" ht="24.75" customHeight="1">
      <c r="B11" s="272" t="s">
        <v>56</v>
      </c>
      <c r="C11" s="272"/>
      <c r="D11" s="272"/>
      <c r="E11" s="272"/>
      <c r="F11" s="163" t="s">
        <v>66</v>
      </c>
      <c r="G11" s="163" t="s">
        <v>5</v>
      </c>
      <c r="H11" s="187" t="s">
        <v>207</v>
      </c>
      <c r="I11" s="168">
        <f t="shared" si="0"/>
        <v>276</v>
      </c>
      <c r="J11" s="168">
        <f>'Целевые статьи виды расходов'!L13</f>
        <v>136</v>
      </c>
      <c r="K11" s="168">
        <f>'Целевые статьи виды расходов'!M13</f>
        <v>140</v>
      </c>
      <c r="L11" s="168">
        <f>'Целевые статьи виды расходов'!N13</f>
        <v>0</v>
      </c>
      <c r="M11" s="168">
        <f>'Целевые статьи виды расходов'!O13</f>
        <v>0</v>
      </c>
    </row>
    <row r="12" spans="2:13" ht="24.75" customHeight="1">
      <c r="B12" s="250" t="s">
        <v>256</v>
      </c>
      <c r="C12" s="269"/>
      <c r="D12" s="269"/>
      <c r="E12" s="270"/>
      <c r="F12" s="163" t="s">
        <v>66</v>
      </c>
      <c r="G12" s="163" t="s">
        <v>8</v>
      </c>
      <c r="H12" s="163" t="s">
        <v>114</v>
      </c>
      <c r="I12" s="168">
        <f t="shared" si="0"/>
        <v>96.9</v>
      </c>
      <c r="J12" s="168">
        <f>'Целевые статьи виды расходов'!L16</f>
        <v>47.8</v>
      </c>
      <c r="K12" s="168">
        <f>'Целевые статьи виды расходов'!M16</f>
        <v>49.1</v>
      </c>
      <c r="L12" s="168">
        <f>'Целевые статьи виды расходов'!N16</f>
        <v>0</v>
      </c>
      <c r="M12" s="168">
        <f>'Целевые статьи виды расходов'!O16</f>
        <v>0</v>
      </c>
    </row>
    <row r="13" spans="2:13" s="33" customFormat="1" ht="52.5" customHeight="1">
      <c r="B13" s="253" t="s">
        <v>257</v>
      </c>
      <c r="C13" s="251"/>
      <c r="D13" s="251"/>
      <c r="E13" s="252"/>
      <c r="F13" s="163" t="s">
        <v>66</v>
      </c>
      <c r="G13" s="163" t="s">
        <v>114</v>
      </c>
      <c r="H13" s="163" t="s">
        <v>169</v>
      </c>
      <c r="I13" s="168">
        <f t="shared" si="0"/>
        <v>20</v>
      </c>
      <c r="J13" s="168">
        <f>'Целевые статьи виды расходов'!L23</f>
        <v>10</v>
      </c>
      <c r="K13" s="168">
        <f>'Целевые статьи виды расходов'!M23</f>
        <v>10</v>
      </c>
      <c r="L13" s="188">
        <f>'Целевые статьи виды расходов'!N23</f>
        <v>0</v>
      </c>
      <c r="M13" s="188">
        <f>'Целевые статьи виды расходов'!O23</f>
        <v>0</v>
      </c>
    </row>
    <row r="14" spans="2:13" s="33" customFormat="1" ht="28.5" customHeight="1">
      <c r="B14" s="284" t="s">
        <v>117</v>
      </c>
      <c r="C14" s="285"/>
      <c r="D14" s="285"/>
      <c r="E14" s="286"/>
      <c r="F14" s="163" t="s">
        <v>66</v>
      </c>
      <c r="G14" s="163" t="s">
        <v>7</v>
      </c>
      <c r="H14" s="163" t="s">
        <v>114</v>
      </c>
      <c r="I14" s="168"/>
      <c r="J14" s="168">
        <f>'Целевые статьи виды расходов'!L24</f>
        <v>240</v>
      </c>
      <c r="K14" s="244">
        <f>'Целевые статьи виды расходов'!M24</f>
        <v>262.5</v>
      </c>
      <c r="L14" s="168">
        <f>'Целевые статьи виды расходов'!N24</f>
        <v>0</v>
      </c>
      <c r="M14" s="168">
        <f>'Целевые статьи виды расходов'!O24</f>
        <v>0</v>
      </c>
    </row>
    <row r="15" spans="2:14" s="33" customFormat="1" ht="32.25" customHeight="1">
      <c r="B15" s="253" t="s">
        <v>184</v>
      </c>
      <c r="C15" s="251"/>
      <c r="D15" s="251"/>
      <c r="E15" s="252"/>
      <c r="F15" s="163" t="s">
        <v>66</v>
      </c>
      <c r="G15" s="163" t="s">
        <v>7</v>
      </c>
      <c r="H15" s="163" t="s">
        <v>7</v>
      </c>
      <c r="I15" s="168" t="e">
        <f t="shared" si="0"/>
        <v>#REF!</v>
      </c>
      <c r="J15" s="241">
        <f>'Целевые статьи виды расходов'!L32</f>
        <v>302.6</v>
      </c>
      <c r="K15" s="168">
        <f>'Целевые статьи виды расходов'!M32</f>
        <v>340</v>
      </c>
      <c r="L15" s="243" t="e">
        <f>'Целевые статьи виды расходов'!N32</f>
        <v>#REF!</v>
      </c>
      <c r="M15" s="241" t="e">
        <f>'Целевые статьи виды расходов'!O32</f>
        <v>#REF!</v>
      </c>
      <c r="N15" s="242"/>
    </row>
    <row r="16" spans="2:13" s="189" customFormat="1" ht="29.25" customHeight="1">
      <c r="B16" s="253" t="s">
        <v>189</v>
      </c>
      <c r="C16" s="251"/>
      <c r="D16" s="251"/>
      <c r="E16" s="252"/>
      <c r="F16" s="229" t="s">
        <v>66</v>
      </c>
      <c r="G16" s="229" t="s">
        <v>190</v>
      </c>
      <c r="H16" s="229" t="s">
        <v>5</v>
      </c>
      <c r="I16" s="168" t="e">
        <f t="shared" si="0"/>
        <v>#REF!</v>
      </c>
      <c r="J16" s="168">
        <f>'Целевые статьи виды расходов'!L36</f>
        <v>2.5</v>
      </c>
      <c r="K16" s="168">
        <f>'Целевые статьи виды расходов'!M36</f>
        <v>2.5</v>
      </c>
      <c r="L16" s="168" t="e">
        <f>'Целевые статьи виды расходов'!N36</f>
        <v>#REF!</v>
      </c>
      <c r="M16" s="168" t="e">
        <f>'Целевые статьи виды расходов'!O36</f>
        <v>#REF!</v>
      </c>
    </row>
    <row r="17" spans="2:13" s="4" customFormat="1" ht="15" customHeight="1">
      <c r="B17" s="280" t="s">
        <v>123</v>
      </c>
      <c r="C17" s="280"/>
      <c r="D17" s="280"/>
      <c r="E17" s="280"/>
      <c r="F17" s="158"/>
      <c r="G17" s="158"/>
      <c r="H17" s="158"/>
      <c r="I17" s="161"/>
      <c r="J17" s="168">
        <f>J8+J12+J13+J14+J15+J16</f>
        <v>1852.6</v>
      </c>
      <c r="K17" s="168">
        <f>K8+K12+K13+K14+K15+K16</f>
        <v>1929.8</v>
      </c>
      <c r="L17" s="182" t="e">
        <f>L8+L12+L13+L14+L15+L16</f>
        <v>#REF!</v>
      </c>
      <c r="M17" s="182" t="e">
        <f>M8+M12+M13+M14+M15+M16</f>
        <v>#REF!</v>
      </c>
    </row>
    <row r="18" spans="2:13" s="32" customFormat="1" ht="15" customHeight="1" hidden="1">
      <c r="B18" s="147"/>
      <c r="C18" s="2"/>
      <c r="D18" s="2"/>
      <c r="E18" s="2"/>
      <c r="F18" s="173"/>
      <c r="G18" s="174"/>
      <c r="H18" s="174"/>
      <c r="I18" s="174"/>
      <c r="J18" s="171"/>
      <c r="K18" s="171"/>
      <c r="L18" s="171"/>
      <c r="M18" s="171"/>
    </row>
    <row r="19" spans="2:13" ht="15" customHeight="1">
      <c r="B19" s="148"/>
      <c r="F19" s="176"/>
      <c r="G19" s="176"/>
      <c r="H19" s="176"/>
      <c r="I19" s="176"/>
      <c r="J19" s="172"/>
      <c r="K19" s="172"/>
      <c r="L19" s="172"/>
      <c r="M19" s="175"/>
    </row>
    <row r="20" spans="2:9" s="33" customFormat="1" ht="15" customHeight="1">
      <c r="B20" s="149"/>
      <c r="C20" s="11"/>
      <c r="D20" s="11"/>
      <c r="E20" s="11"/>
      <c r="F20" s="160"/>
      <c r="G20" s="160"/>
      <c r="H20" s="160"/>
      <c r="I20" s="160"/>
    </row>
    <row r="21" spans="2:9" s="31" customFormat="1" ht="15" customHeight="1">
      <c r="B21" s="150"/>
      <c r="C21" s="11"/>
      <c r="D21" s="11"/>
      <c r="E21" s="11"/>
      <c r="F21" s="160"/>
      <c r="G21" s="165"/>
      <c r="H21" s="165"/>
      <c r="I21" s="160"/>
    </row>
    <row r="22" spans="2:9" ht="15" customHeight="1">
      <c r="B22" s="95"/>
      <c r="C22" s="11"/>
      <c r="D22" s="11"/>
      <c r="E22" s="11"/>
      <c r="F22" s="160"/>
      <c r="G22" s="160"/>
      <c r="H22" s="160"/>
      <c r="I22" s="160"/>
    </row>
    <row r="23" spans="2:9" ht="15" customHeight="1">
      <c r="B23" s="95"/>
      <c r="C23" s="8"/>
      <c r="D23" s="8"/>
      <c r="E23" s="8"/>
      <c r="F23" s="160"/>
      <c r="G23" s="160"/>
      <c r="H23" s="160"/>
      <c r="I23" s="164"/>
    </row>
    <row r="24" spans="2:9" ht="15" customHeight="1">
      <c r="B24" s="16"/>
      <c r="C24" s="8"/>
      <c r="D24" s="8"/>
      <c r="E24" s="8"/>
      <c r="F24" s="160"/>
      <c r="G24" s="160"/>
      <c r="H24" s="160"/>
      <c r="I24" s="164"/>
    </row>
    <row r="25" spans="2:9" ht="15" customHeight="1">
      <c r="B25" s="16"/>
      <c r="C25" s="86"/>
      <c r="D25" s="86"/>
      <c r="E25" s="86"/>
      <c r="F25" s="160"/>
      <c r="G25" s="160"/>
      <c r="H25" s="160"/>
      <c r="I25" s="164"/>
    </row>
    <row r="26" spans="2:9" ht="15" customHeight="1">
      <c r="B26" s="16"/>
      <c r="C26" s="86"/>
      <c r="D26" s="86"/>
      <c r="E26" s="86"/>
      <c r="F26" s="160"/>
      <c r="G26" s="160"/>
      <c r="H26" s="160"/>
      <c r="I26" s="164"/>
    </row>
    <row r="27" spans="6:9" ht="15" customHeight="1">
      <c r="F27" s="164"/>
      <c r="G27" s="164"/>
      <c r="H27" s="164"/>
      <c r="I27" s="164"/>
    </row>
    <row r="28" spans="2:9" s="4" customFormat="1" ht="15" customHeight="1">
      <c r="B28" s="16"/>
      <c r="C28" s="86"/>
      <c r="D28" s="86"/>
      <c r="E28" s="86"/>
      <c r="F28" s="160"/>
      <c r="G28" s="160"/>
      <c r="H28" s="160"/>
      <c r="I28" s="160"/>
    </row>
    <row r="29" spans="2:9" s="18" customFormat="1" ht="15" customHeight="1">
      <c r="B29" s="36"/>
      <c r="C29" s="87"/>
      <c r="D29" s="87"/>
      <c r="E29" s="87"/>
      <c r="F29" s="162"/>
      <c r="G29" s="162"/>
      <c r="H29" s="162"/>
      <c r="I29" s="162"/>
    </row>
    <row r="30" spans="2:9" s="19" customFormat="1" ht="15" customHeight="1">
      <c r="B30" s="37"/>
      <c r="C30" s="88"/>
      <c r="D30" s="88"/>
      <c r="E30" s="88"/>
      <c r="F30" s="166"/>
      <c r="G30" s="160"/>
      <c r="H30" s="160"/>
      <c r="I30" s="160"/>
    </row>
    <row r="31" spans="2:9" s="39" customFormat="1" ht="15" customHeight="1">
      <c r="B31" s="38"/>
      <c r="C31" s="89"/>
      <c r="D31" s="89"/>
      <c r="E31" s="89"/>
      <c r="F31" s="160"/>
      <c r="G31" s="165"/>
      <c r="H31" s="165"/>
      <c r="I31" s="160"/>
    </row>
    <row r="32" spans="2:9" s="4" customFormat="1" ht="15" customHeight="1">
      <c r="B32" s="16"/>
      <c r="C32" s="89"/>
      <c r="D32" s="89"/>
      <c r="E32" s="89"/>
      <c r="F32" s="160"/>
      <c r="G32" s="160"/>
      <c r="H32" s="160"/>
      <c r="I32" s="160"/>
    </row>
    <row r="33" spans="2:9" s="39" customFormat="1" ht="15" customHeight="1">
      <c r="B33" s="38"/>
      <c r="C33" s="89"/>
      <c r="D33" s="89"/>
      <c r="E33" s="89"/>
      <c r="F33" s="160"/>
      <c r="G33" s="165"/>
      <c r="H33" s="165"/>
      <c r="I33" s="160"/>
    </row>
    <row r="34" spans="2:9" s="4" customFormat="1" ht="15" customHeight="1">
      <c r="B34" s="16"/>
      <c r="C34" s="89"/>
      <c r="D34" s="89"/>
      <c r="E34" s="89"/>
      <c r="F34" s="160"/>
      <c r="G34" s="160"/>
      <c r="H34" s="160"/>
      <c r="I34" s="160"/>
    </row>
    <row r="35" spans="2:9" s="4" customFormat="1" ht="15" customHeight="1">
      <c r="B35" s="16"/>
      <c r="C35" s="86"/>
      <c r="D35" s="86"/>
      <c r="E35" s="86"/>
      <c r="F35" s="160"/>
      <c r="G35" s="160"/>
      <c r="H35" s="160"/>
      <c r="I35" s="160"/>
    </row>
    <row r="36" spans="2:9" s="19" customFormat="1" ht="15" customHeight="1">
      <c r="B36" s="37"/>
      <c r="C36" s="88"/>
      <c r="D36" s="88"/>
      <c r="E36" s="88"/>
      <c r="F36" s="166"/>
      <c r="G36" s="160"/>
      <c r="H36" s="160"/>
      <c r="I36" s="160"/>
    </row>
    <row r="37" spans="2:9" s="83" customFormat="1" ht="15" customHeight="1">
      <c r="B37" s="38"/>
      <c r="C37" s="89"/>
      <c r="D37" s="89"/>
      <c r="E37" s="89"/>
      <c r="F37" s="167"/>
      <c r="G37" s="165"/>
      <c r="H37" s="165"/>
      <c r="I37" s="160"/>
    </row>
    <row r="38" spans="2:9" s="83" customFormat="1" ht="15" customHeight="1">
      <c r="B38" s="16"/>
      <c r="C38" s="89"/>
      <c r="D38" s="89"/>
      <c r="E38" s="89"/>
      <c r="F38" s="160"/>
      <c r="G38" s="160"/>
      <c r="H38" s="160"/>
      <c r="I38" s="160"/>
    </row>
    <row r="39" spans="2:9" s="83" customFormat="1" ht="15" customHeight="1">
      <c r="B39" s="16"/>
      <c r="C39" s="89"/>
      <c r="D39" s="89"/>
      <c r="E39" s="89"/>
      <c r="F39" s="160"/>
      <c r="G39" s="160"/>
      <c r="H39" s="160"/>
      <c r="I39" s="160"/>
    </row>
    <row r="40" spans="2:9" s="4" customFormat="1" ht="15" customHeight="1">
      <c r="B40" s="16"/>
      <c r="C40" s="86"/>
      <c r="D40" s="86"/>
      <c r="E40" s="86"/>
      <c r="F40" s="160"/>
      <c r="G40" s="160"/>
      <c r="H40" s="160"/>
      <c r="I40" s="160"/>
    </row>
    <row r="41" spans="2:9" s="4" customFormat="1" ht="15" customHeight="1">
      <c r="B41" s="16"/>
      <c r="C41" s="86"/>
      <c r="D41" s="86"/>
      <c r="E41" s="86"/>
      <c r="F41" s="160"/>
      <c r="G41" s="160"/>
      <c r="H41" s="160"/>
      <c r="I41" s="160"/>
    </row>
    <row r="42" spans="6:9" ht="15" customHeight="1">
      <c r="F42" s="164"/>
      <c r="G42" s="164"/>
      <c r="H42" s="164"/>
      <c r="I42" s="164"/>
    </row>
    <row r="43" spans="6:9" ht="15" customHeight="1">
      <c r="F43" s="164"/>
      <c r="G43" s="164"/>
      <c r="H43" s="164"/>
      <c r="I43" s="164"/>
    </row>
    <row r="44" spans="6:9" ht="15" customHeight="1">
      <c r="F44" s="164"/>
      <c r="G44" s="164"/>
      <c r="H44" s="164"/>
      <c r="I44" s="164"/>
    </row>
    <row r="45" spans="6:9" ht="15" customHeight="1">
      <c r="F45" s="164"/>
      <c r="G45" s="164"/>
      <c r="H45" s="164"/>
      <c r="I45" s="164"/>
    </row>
    <row r="46" spans="6:9" ht="15" customHeight="1">
      <c r="F46" s="164"/>
      <c r="G46" s="164"/>
      <c r="H46" s="164"/>
      <c r="I46" s="164"/>
    </row>
    <row r="47" spans="6:9" ht="15" customHeight="1">
      <c r="F47" s="164"/>
      <c r="G47" s="164"/>
      <c r="H47" s="164"/>
      <c r="I47" s="164"/>
    </row>
    <row r="48" spans="6:9" ht="15" customHeight="1">
      <c r="F48" s="164"/>
      <c r="G48" s="164"/>
      <c r="H48" s="164"/>
      <c r="I48" s="164"/>
    </row>
    <row r="49" spans="6:9" ht="15" customHeight="1">
      <c r="F49" s="164"/>
      <c r="G49" s="164"/>
      <c r="H49" s="164"/>
      <c r="I49" s="164"/>
    </row>
    <row r="50" spans="2:9" s="4" customFormat="1" ht="15" customHeight="1">
      <c r="B50" s="16"/>
      <c r="C50" s="86"/>
      <c r="D50" s="86"/>
      <c r="E50" s="86"/>
      <c r="F50" s="160"/>
      <c r="G50" s="160"/>
      <c r="H50" s="160"/>
      <c r="I50" s="160"/>
    </row>
    <row r="51" spans="2:9" s="18" customFormat="1" ht="15" customHeight="1">
      <c r="B51" s="36"/>
      <c r="C51" s="87"/>
      <c r="D51" s="87"/>
      <c r="E51" s="87"/>
      <c r="F51" s="162"/>
      <c r="G51" s="162"/>
      <c r="H51" s="162"/>
      <c r="I51" s="162"/>
    </row>
    <row r="52" spans="2:9" s="19" customFormat="1" ht="15" customHeight="1">
      <c r="B52" s="37"/>
      <c r="C52" s="88"/>
      <c r="D52" s="88"/>
      <c r="E52" s="88"/>
      <c r="F52" s="88"/>
      <c r="G52" s="5"/>
      <c r="H52" s="5"/>
      <c r="I52" s="5"/>
    </row>
    <row r="53" spans="2:9" s="4" customFormat="1" ht="15" customHeight="1">
      <c r="B53" s="38"/>
      <c r="C53" s="89"/>
      <c r="D53" s="89"/>
      <c r="E53" s="89"/>
      <c r="F53" s="89"/>
      <c r="G53" s="20"/>
      <c r="H53" s="20"/>
      <c r="I53" s="5"/>
    </row>
    <row r="54" spans="2:9" s="4" customFormat="1" ht="15" customHeight="1">
      <c r="B54" s="16"/>
      <c r="C54" s="89"/>
      <c r="D54" s="89"/>
      <c r="E54" s="89"/>
      <c r="F54" s="89"/>
      <c r="G54" s="5"/>
      <c r="H54" s="23"/>
      <c r="I54" s="5"/>
    </row>
    <row r="55" spans="2:9" s="39" customFormat="1" ht="15" customHeight="1">
      <c r="B55" s="20"/>
      <c r="C55" s="90"/>
      <c r="D55" s="90"/>
      <c r="E55" s="90"/>
      <c r="F55" s="90"/>
      <c r="G55" s="20"/>
      <c r="H55" s="20"/>
      <c r="I55" s="20"/>
    </row>
    <row r="56" spans="2:9" s="18" customFormat="1" ht="15" customHeight="1">
      <c r="B56" s="36"/>
      <c r="C56" s="87"/>
      <c r="D56" s="87"/>
      <c r="E56" s="87"/>
      <c r="F56" s="87"/>
      <c r="G56" s="21"/>
      <c r="H56" s="21"/>
      <c r="I56" s="21"/>
    </row>
    <row r="57" spans="2:9" s="19" customFormat="1" ht="15" customHeight="1">
      <c r="B57" s="37"/>
      <c r="C57" s="88"/>
      <c r="D57" s="88"/>
      <c r="E57" s="88"/>
      <c r="F57" s="88"/>
      <c r="G57" s="5"/>
      <c r="H57" s="5"/>
      <c r="I57" s="5"/>
    </row>
    <row r="58" spans="2:9" s="39" customFormat="1" ht="15" customHeight="1">
      <c r="B58" s="38"/>
      <c r="C58" s="89"/>
      <c r="D58" s="88"/>
      <c r="E58" s="88"/>
      <c r="F58" s="86"/>
      <c r="G58" s="20"/>
      <c r="H58" s="20"/>
      <c r="I58" s="5"/>
    </row>
    <row r="59" spans="2:9" s="4" customFormat="1" ht="15" customHeight="1">
      <c r="B59" s="16"/>
      <c r="C59" s="89"/>
      <c r="D59" s="89"/>
      <c r="E59" s="89"/>
      <c r="F59" s="89"/>
      <c r="G59" s="5"/>
      <c r="H59" s="23"/>
      <c r="I59" s="5"/>
    </row>
    <row r="60" spans="2:9" s="39" customFormat="1" ht="15" customHeight="1">
      <c r="B60" s="38"/>
      <c r="C60" s="89"/>
      <c r="D60" s="89"/>
      <c r="E60" s="89"/>
      <c r="F60" s="89"/>
      <c r="G60" s="20"/>
      <c r="H60" s="20"/>
      <c r="I60" s="5"/>
    </row>
    <row r="61" spans="2:9" s="4" customFormat="1" ht="15" customHeight="1">
      <c r="B61" s="16"/>
      <c r="C61" s="89"/>
      <c r="D61" s="89"/>
      <c r="E61" s="89"/>
      <c r="F61" s="89"/>
      <c r="G61" s="5"/>
      <c r="H61" s="23"/>
      <c r="I61" s="5"/>
    </row>
    <row r="62" spans="2:9" s="39" customFormat="1" ht="15" customHeight="1">
      <c r="B62" s="38"/>
      <c r="C62" s="89"/>
      <c r="D62" s="89"/>
      <c r="E62" s="89"/>
      <c r="F62" s="89"/>
      <c r="G62" s="20"/>
      <c r="H62" s="20"/>
      <c r="I62" s="5"/>
    </row>
    <row r="63" spans="2:9" s="4" customFormat="1" ht="15" customHeight="1">
      <c r="B63" s="16"/>
      <c r="C63" s="89"/>
      <c r="D63" s="89"/>
      <c r="E63" s="89"/>
      <c r="F63" s="89"/>
      <c r="G63" s="5"/>
      <c r="H63" s="23"/>
      <c r="I63" s="5"/>
    </row>
    <row r="64" spans="2:9" s="39" customFormat="1" ht="15" customHeight="1">
      <c r="B64" s="38"/>
      <c r="C64" s="89"/>
      <c r="D64" s="89"/>
      <c r="E64" s="89"/>
      <c r="F64" s="89"/>
      <c r="G64" s="20"/>
      <c r="H64" s="20"/>
      <c r="I64" s="5"/>
    </row>
    <row r="65" spans="2:9" s="4" customFormat="1" ht="15" customHeight="1">
      <c r="B65" s="16"/>
      <c r="C65" s="89"/>
      <c r="D65" s="89"/>
      <c r="E65" s="89"/>
      <c r="F65" s="89"/>
      <c r="G65" s="5"/>
      <c r="H65" s="23"/>
      <c r="I65" s="5"/>
    </row>
    <row r="66" spans="2:9" s="4" customFormat="1" ht="15" customHeight="1">
      <c r="B66" s="20"/>
      <c r="C66" s="90"/>
      <c r="D66" s="90"/>
      <c r="E66" s="90"/>
      <c r="F66" s="90"/>
      <c r="G66" s="20"/>
      <c r="H66" s="20"/>
      <c r="I66" s="20"/>
    </row>
    <row r="67" spans="2:9" s="4" customFormat="1" ht="15" customHeight="1">
      <c r="B67" s="16"/>
      <c r="C67" s="86"/>
      <c r="D67" s="86"/>
      <c r="E67" s="86"/>
      <c r="F67" s="86"/>
      <c r="H67" s="10"/>
      <c r="I67" s="8"/>
    </row>
    <row r="68" spans="2:9" s="4" customFormat="1" ht="15" customHeight="1">
      <c r="B68" s="16"/>
      <c r="C68" s="86"/>
      <c r="D68" s="86"/>
      <c r="E68" s="86"/>
      <c r="F68" s="86"/>
      <c r="H68" s="10"/>
      <c r="I68" s="8"/>
    </row>
    <row r="69" spans="2:9" s="4" customFormat="1" ht="15" customHeight="1">
      <c r="B69" s="16"/>
      <c r="C69" s="86"/>
      <c r="D69" s="86"/>
      <c r="E69" s="86"/>
      <c r="F69" s="86"/>
      <c r="H69" s="10"/>
      <c r="I69" s="8"/>
    </row>
    <row r="70" spans="2:9" s="4" customFormat="1" ht="15" customHeight="1">
      <c r="B70" s="16"/>
      <c r="C70" s="86"/>
      <c r="D70" s="86"/>
      <c r="E70" s="86"/>
      <c r="F70" s="86"/>
      <c r="H70" s="10"/>
      <c r="I70" s="8"/>
    </row>
    <row r="71" spans="2:9" s="4" customFormat="1" ht="15" customHeight="1">
      <c r="B71" s="16"/>
      <c r="C71" s="86"/>
      <c r="D71" s="86"/>
      <c r="E71" s="86"/>
      <c r="F71" s="86"/>
      <c r="H71" s="10"/>
      <c r="I71" s="8"/>
    </row>
    <row r="72" spans="2:9" s="4" customFormat="1" ht="15" customHeight="1">
      <c r="B72" s="16"/>
      <c r="C72" s="86"/>
      <c r="D72" s="86"/>
      <c r="E72" s="86"/>
      <c r="F72" s="86"/>
      <c r="H72" s="10"/>
      <c r="I72" s="8"/>
    </row>
    <row r="73" spans="2:9" s="4" customFormat="1" ht="15" customHeight="1">
      <c r="B73" s="16"/>
      <c r="C73" s="86"/>
      <c r="D73" s="86"/>
      <c r="E73" s="86"/>
      <c r="F73" s="86"/>
      <c r="H73" s="10"/>
      <c r="I73" s="8"/>
    </row>
    <row r="74" spans="2:9" s="4" customFormat="1" ht="15" customHeight="1">
      <c r="B74" s="16"/>
      <c r="C74" s="86"/>
      <c r="D74" s="86"/>
      <c r="E74" s="86"/>
      <c r="F74" s="86"/>
      <c r="G74" s="10"/>
      <c r="H74" s="10"/>
      <c r="I74" s="8"/>
    </row>
    <row r="75" spans="2:9" s="4" customFormat="1" ht="15" customHeight="1">
      <c r="B75" s="16"/>
      <c r="C75" s="86"/>
      <c r="D75" s="86"/>
      <c r="E75" s="86"/>
      <c r="F75" s="86"/>
      <c r="G75" s="10"/>
      <c r="H75" s="10"/>
      <c r="I75" s="8"/>
    </row>
    <row r="76" spans="2:9" s="4" customFormat="1" ht="15" customHeight="1">
      <c r="B76" s="16"/>
      <c r="C76" s="89"/>
      <c r="D76" s="89"/>
      <c r="E76" s="89"/>
      <c r="F76" s="89"/>
      <c r="G76" s="5"/>
      <c r="H76" s="23"/>
      <c r="I76" s="5"/>
    </row>
    <row r="77" spans="2:9" s="4" customFormat="1" ht="15" customHeight="1">
      <c r="B77" s="16"/>
      <c r="C77" s="86"/>
      <c r="D77" s="86"/>
      <c r="E77" s="86"/>
      <c r="F77" s="86"/>
      <c r="G77" s="10"/>
      <c r="H77" s="10"/>
      <c r="I77" s="8"/>
    </row>
    <row r="78" spans="2:9" s="4" customFormat="1" ht="15" customHeight="1">
      <c r="B78" s="16"/>
      <c r="C78" s="86"/>
      <c r="D78" s="86"/>
      <c r="E78" s="86"/>
      <c r="F78" s="86"/>
      <c r="G78" s="10"/>
      <c r="H78" s="10"/>
      <c r="I78" s="8"/>
    </row>
    <row r="79" spans="2:9" s="4" customFormat="1" ht="15" customHeight="1">
      <c r="B79" s="16"/>
      <c r="C79" s="86"/>
      <c r="D79" s="86"/>
      <c r="E79" s="86"/>
      <c r="F79" s="86"/>
      <c r="G79" s="10"/>
      <c r="H79" s="10"/>
      <c r="I79" s="8"/>
    </row>
    <row r="80" spans="2:9" s="39" customFormat="1" ht="15" customHeight="1">
      <c r="B80" s="20"/>
      <c r="C80" s="90"/>
      <c r="D80" s="90"/>
      <c r="E80" s="90"/>
      <c r="F80" s="90"/>
      <c r="G80" s="20"/>
      <c r="H80" s="20"/>
      <c r="I80" s="20"/>
    </row>
    <row r="82" spans="2:9" s="18" customFormat="1" ht="15" customHeight="1">
      <c r="B82" s="36"/>
      <c r="C82" s="87"/>
      <c r="D82" s="87"/>
      <c r="E82" s="87"/>
      <c r="F82" s="87"/>
      <c r="G82" s="21"/>
      <c r="H82" s="21"/>
      <c r="I82" s="21"/>
    </row>
    <row r="83" spans="2:9" s="4" customFormat="1" ht="15" customHeight="1">
      <c r="B83" s="16"/>
      <c r="C83" s="86"/>
      <c r="D83" s="86"/>
      <c r="E83" s="86"/>
      <c r="F83" s="86"/>
      <c r="G83" s="10"/>
      <c r="H83" s="10"/>
      <c r="I83" s="8"/>
    </row>
    <row r="84" spans="2:9" s="39" customFormat="1" ht="15" customHeight="1">
      <c r="B84" s="38"/>
      <c r="C84" s="89"/>
      <c r="D84" s="89"/>
      <c r="E84" s="89"/>
      <c r="F84" s="89"/>
      <c r="G84" s="20"/>
      <c r="H84" s="20"/>
      <c r="I84" s="5"/>
    </row>
    <row r="85" spans="2:9" s="4" customFormat="1" ht="15" customHeight="1">
      <c r="B85" s="16"/>
      <c r="C85" s="89"/>
      <c r="D85" s="89"/>
      <c r="E85" s="89"/>
      <c r="F85" s="89"/>
      <c r="G85" s="5"/>
      <c r="H85" s="23"/>
      <c r="I85" s="5"/>
    </row>
    <row r="86" spans="2:9" s="4" customFormat="1" ht="15" customHeight="1">
      <c r="B86" s="20"/>
      <c r="C86" s="90"/>
      <c r="D86" s="90"/>
      <c r="E86" s="90"/>
      <c r="F86" s="90"/>
      <c r="G86" s="20"/>
      <c r="H86" s="20"/>
      <c r="I86" s="20"/>
    </row>
    <row r="87" spans="2:9" s="18" customFormat="1" ht="15" customHeight="1">
      <c r="B87" s="36"/>
      <c r="C87" s="87"/>
      <c r="D87" s="87"/>
      <c r="E87" s="87"/>
      <c r="F87" s="87"/>
      <c r="G87" s="21"/>
      <c r="H87" s="21"/>
      <c r="I87" s="21"/>
    </row>
    <row r="88" spans="2:9" s="19" customFormat="1" ht="15" customHeight="1">
      <c r="B88" s="37"/>
      <c r="C88" s="88"/>
      <c r="D88" s="88"/>
      <c r="E88" s="88"/>
      <c r="F88" s="88"/>
      <c r="G88" s="5"/>
      <c r="H88" s="5"/>
      <c r="I88" s="5"/>
    </row>
    <row r="89" spans="2:9" s="39" customFormat="1" ht="15" customHeight="1">
      <c r="B89" s="38"/>
      <c r="C89" s="89"/>
      <c r="D89" s="89"/>
      <c r="E89" s="89"/>
      <c r="F89" s="89"/>
      <c r="G89" s="20"/>
      <c r="H89" s="20"/>
      <c r="I89" s="5"/>
    </row>
    <row r="90" spans="2:9" s="4" customFormat="1" ht="15" customHeight="1">
      <c r="B90" s="16"/>
      <c r="C90" s="89"/>
      <c r="D90" s="89"/>
      <c r="E90" s="89"/>
      <c r="F90" s="89"/>
      <c r="G90" s="5"/>
      <c r="H90" s="23"/>
      <c r="I90" s="5"/>
    </row>
    <row r="91" spans="2:9" s="19" customFormat="1" ht="15" customHeight="1">
      <c r="B91" s="37"/>
      <c r="C91" s="88"/>
      <c r="D91" s="88"/>
      <c r="E91" s="88"/>
      <c r="F91" s="88"/>
      <c r="G91" s="5"/>
      <c r="H91" s="5"/>
      <c r="I91" s="5"/>
    </row>
    <row r="92" spans="2:9" s="41" customFormat="1" ht="15" customHeight="1">
      <c r="B92" s="40"/>
      <c r="C92" s="89"/>
      <c r="D92" s="89"/>
      <c r="E92" s="89"/>
      <c r="F92" s="89"/>
      <c r="G92" s="24"/>
      <c r="H92" s="24"/>
      <c r="I92" s="17"/>
    </row>
    <row r="93" spans="2:9" s="4" customFormat="1" ht="15" customHeight="1">
      <c r="B93" s="16"/>
      <c r="C93" s="89"/>
      <c r="D93" s="89"/>
      <c r="E93" s="89"/>
      <c r="F93" s="89"/>
      <c r="G93" s="5"/>
      <c r="H93" s="23"/>
      <c r="I93" s="5"/>
    </row>
    <row r="94" spans="2:9" s="39" customFormat="1" ht="15" customHeight="1">
      <c r="B94" s="38"/>
      <c r="C94" s="89"/>
      <c r="D94" s="89"/>
      <c r="E94" s="89"/>
      <c r="F94" s="89"/>
      <c r="G94" s="20"/>
      <c r="H94" s="20"/>
      <c r="I94" s="5"/>
    </row>
    <row r="95" spans="2:9" s="4" customFormat="1" ht="15" customHeight="1">
      <c r="B95" s="16"/>
      <c r="C95" s="89"/>
      <c r="D95" s="89"/>
      <c r="E95" s="89"/>
      <c r="F95" s="89"/>
      <c r="G95" s="5"/>
      <c r="H95" s="23"/>
      <c r="I95" s="5"/>
    </row>
    <row r="96" spans="2:9" s="19" customFormat="1" ht="15" customHeight="1">
      <c r="B96" s="37"/>
      <c r="C96" s="88"/>
      <c r="D96" s="88"/>
      <c r="E96" s="88"/>
      <c r="F96" s="88"/>
      <c r="G96" s="5"/>
      <c r="H96" s="5"/>
      <c r="I96" s="5"/>
    </row>
    <row r="97" spans="2:9" s="39" customFormat="1" ht="15" customHeight="1">
      <c r="B97" s="38"/>
      <c r="C97" s="89"/>
      <c r="D97" s="89"/>
      <c r="E97" s="89"/>
      <c r="F97" s="89"/>
      <c r="G97" s="20"/>
      <c r="H97" s="20"/>
      <c r="I97" s="5"/>
    </row>
    <row r="98" spans="2:9" s="4" customFormat="1" ht="15" customHeight="1">
      <c r="B98" s="16"/>
      <c r="C98" s="89"/>
      <c r="D98" s="89"/>
      <c r="E98" s="89"/>
      <c r="F98" s="89"/>
      <c r="G98" s="5"/>
      <c r="H98" s="23"/>
      <c r="I98" s="5"/>
    </row>
    <row r="99" spans="2:9" s="19" customFormat="1" ht="15" customHeight="1">
      <c r="B99" s="37"/>
      <c r="C99" s="88"/>
      <c r="D99" s="88"/>
      <c r="E99" s="88"/>
      <c r="F99" s="88"/>
      <c r="G99" s="5"/>
      <c r="H99" s="5"/>
      <c r="I99" s="5"/>
    </row>
    <row r="100" spans="2:9" s="39" customFormat="1" ht="15" customHeight="1">
      <c r="B100" s="38"/>
      <c r="C100" s="89"/>
      <c r="D100" s="89"/>
      <c r="E100" s="89"/>
      <c r="F100" s="89"/>
      <c r="G100" s="20"/>
      <c r="H100" s="20"/>
      <c r="I100" s="5"/>
    </row>
    <row r="101" spans="2:9" s="4" customFormat="1" ht="15" customHeight="1">
      <c r="B101" s="16"/>
      <c r="C101" s="89"/>
      <c r="D101" s="89"/>
      <c r="E101" s="89"/>
      <c r="F101" s="89"/>
      <c r="G101" s="5"/>
      <c r="H101" s="23"/>
      <c r="I101" s="5"/>
    </row>
    <row r="102" spans="2:9" s="39" customFormat="1" ht="15" customHeight="1">
      <c r="B102" s="38"/>
      <c r="C102" s="89"/>
      <c r="D102" s="89"/>
      <c r="E102" s="89"/>
      <c r="F102" s="89"/>
      <c r="G102" s="20"/>
      <c r="H102" s="20"/>
      <c r="I102" s="5"/>
    </row>
    <row r="103" spans="2:9" s="4" customFormat="1" ht="15" customHeight="1">
      <c r="B103" s="16"/>
      <c r="C103" s="89"/>
      <c r="D103" s="89"/>
      <c r="E103" s="89"/>
      <c r="F103" s="89"/>
      <c r="G103" s="5"/>
      <c r="H103" s="23"/>
      <c r="I103" s="5"/>
    </row>
    <row r="104" spans="2:9" s="18" customFormat="1" ht="15" customHeight="1">
      <c r="B104" s="36"/>
      <c r="C104" s="87"/>
      <c r="D104" s="87"/>
      <c r="E104" s="87"/>
      <c r="F104" s="87"/>
      <c r="G104" s="21"/>
      <c r="H104" s="21"/>
      <c r="I104" s="21"/>
    </row>
    <row r="105" spans="2:9" s="19" customFormat="1" ht="15" customHeight="1">
      <c r="B105" s="37"/>
      <c r="C105" s="88"/>
      <c r="D105" s="88"/>
      <c r="E105" s="88"/>
      <c r="F105" s="88"/>
      <c r="G105" s="5"/>
      <c r="H105" s="5"/>
      <c r="I105" s="5"/>
    </row>
    <row r="106" spans="2:9" s="4" customFormat="1" ht="15" customHeight="1">
      <c r="B106" s="42"/>
      <c r="C106" s="89"/>
      <c r="D106" s="89"/>
      <c r="E106" s="89"/>
      <c r="F106" s="89"/>
      <c r="G106" s="5"/>
      <c r="H106" s="5"/>
      <c r="I106" s="5"/>
    </row>
    <row r="107" spans="2:9" s="4" customFormat="1" ht="15" customHeight="1">
      <c r="B107" s="42"/>
      <c r="C107" s="89"/>
      <c r="D107" s="89"/>
      <c r="E107" s="89"/>
      <c r="F107" s="89"/>
      <c r="G107" s="5"/>
      <c r="H107" s="23"/>
      <c r="I107" s="5"/>
    </row>
    <row r="108" spans="2:9" s="39" customFormat="1" ht="15" customHeight="1">
      <c r="B108" s="20"/>
      <c r="C108" s="90"/>
      <c r="D108" s="90"/>
      <c r="E108" s="90"/>
      <c r="F108" s="90"/>
      <c r="G108" s="20"/>
      <c r="H108" s="20"/>
      <c r="I108" s="20"/>
    </row>
    <row r="109" spans="2:9" s="18" customFormat="1" ht="15" customHeight="1">
      <c r="B109" s="36"/>
      <c r="C109" s="87"/>
      <c r="D109" s="87"/>
      <c r="E109" s="87"/>
      <c r="F109" s="87"/>
      <c r="G109" s="21"/>
      <c r="H109" s="21"/>
      <c r="I109" s="21"/>
    </row>
    <row r="110" spans="2:9" s="19" customFormat="1" ht="15" customHeight="1">
      <c r="B110" s="37"/>
      <c r="C110" s="88"/>
      <c r="D110" s="88"/>
      <c r="E110" s="88"/>
      <c r="F110" s="88"/>
      <c r="G110" s="5"/>
      <c r="H110" s="5"/>
      <c r="I110" s="5"/>
    </row>
    <row r="111" spans="2:9" s="39" customFormat="1" ht="15" customHeight="1">
      <c r="B111" s="43"/>
      <c r="C111" s="89"/>
      <c r="D111" s="89"/>
      <c r="E111" s="89"/>
      <c r="F111" s="89"/>
      <c r="G111" s="20"/>
      <c r="H111" s="20"/>
      <c r="I111" s="5"/>
    </row>
    <row r="112" spans="2:9" s="4" customFormat="1" ht="15" customHeight="1">
      <c r="B112" s="16"/>
      <c r="C112" s="89"/>
      <c r="D112" s="89"/>
      <c r="E112" s="89"/>
      <c r="F112" s="89"/>
      <c r="G112" s="5"/>
      <c r="H112" s="23"/>
      <c r="I112" s="5"/>
    </row>
    <row r="113" spans="2:9" s="39" customFormat="1" ht="15" customHeight="1">
      <c r="B113" s="38"/>
      <c r="C113" s="89"/>
      <c r="D113" s="89"/>
      <c r="E113" s="89"/>
      <c r="F113" s="89"/>
      <c r="G113" s="20"/>
      <c r="H113" s="20"/>
      <c r="I113" s="5"/>
    </row>
    <row r="114" spans="2:9" s="4" customFormat="1" ht="15" customHeight="1">
      <c r="B114" s="16"/>
      <c r="C114" s="89"/>
      <c r="D114" s="89"/>
      <c r="E114" s="89"/>
      <c r="F114" s="89"/>
      <c r="G114" s="5"/>
      <c r="H114" s="23"/>
      <c r="I114" s="5"/>
    </row>
    <row r="115" spans="2:9" s="4" customFormat="1" ht="15" customHeight="1">
      <c r="B115" s="20"/>
      <c r="C115" s="90"/>
      <c r="D115" s="90"/>
      <c r="E115" s="90"/>
      <c r="F115" s="90"/>
      <c r="G115" s="20"/>
      <c r="H115" s="20"/>
      <c r="I115" s="20"/>
    </row>
    <row r="116" spans="2:9" s="18" customFormat="1" ht="15" customHeight="1">
      <c r="B116" s="36"/>
      <c r="C116" s="89"/>
      <c r="D116" s="87"/>
      <c r="E116" s="87"/>
      <c r="F116" s="87"/>
      <c r="G116" s="21"/>
      <c r="H116" s="21"/>
      <c r="I116" s="21"/>
    </row>
    <row r="117" spans="2:9" s="19" customFormat="1" ht="15" customHeight="1">
      <c r="B117" s="37"/>
      <c r="C117" s="88"/>
      <c r="D117" s="88"/>
      <c r="E117" s="88"/>
      <c r="F117" s="88"/>
      <c r="G117" s="5"/>
      <c r="H117" s="5"/>
      <c r="I117" s="5"/>
    </row>
    <row r="118" spans="2:9" s="39" customFormat="1" ht="15" customHeight="1">
      <c r="B118" s="40"/>
      <c r="C118" s="89"/>
      <c r="D118" s="89"/>
      <c r="E118" s="89"/>
      <c r="F118" s="89"/>
      <c r="G118" s="20"/>
      <c r="H118" s="20"/>
      <c r="I118" s="5"/>
    </row>
    <row r="119" spans="2:9" s="4" customFormat="1" ht="15" customHeight="1">
      <c r="B119" s="16"/>
      <c r="C119" s="89"/>
      <c r="D119" s="89"/>
      <c r="E119" s="89"/>
      <c r="F119" s="89"/>
      <c r="G119" s="5"/>
      <c r="H119" s="23"/>
      <c r="I119" s="5"/>
    </row>
    <row r="120" spans="2:9" s="19" customFormat="1" ht="15" customHeight="1">
      <c r="B120" s="37"/>
      <c r="C120" s="88"/>
      <c r="D120" s="88"/>
      <c r="E120" s="88"/>
      <c r="F120" s="88"/>
      <c r="G120" s="5"/>
      <c r="H120" s="5"/>
      <c r="I120" s="5"/>
    </row>
    <row r="121" spans="2:9" s="39" customFormat="1" ht="15" customHeight="1">
      <c r="B121" s="40"/>
      <c r="C121" s="89"/>
      <c r="D121" s="89"/>
      <c r="E121" s="89"/>
      <c r="F121" s="89"/>
      <c r="G121" s="24"/>
      <c r="H121" s="24"/>
      <c r="I121" s="5"/>
    </row>
    <row r="122" spans="2:9" s="4" customFormat="1" ht="15" customHeight="1">
      <c r="B122" s="16"/>
      <c r="C122" s="89"/>
      <c r="D122" s="89"/>
      <c r="E122" s="89"/>
      <c r="F122" s="89"/>
      <c r="G122" s="5"/>
      <c r="H122" s="23"/>
      <c r="I122" s="5"/>
    </row>
    <row r="123" spans="2:9" s="4" customFormat="1" ht="15" customHeight="1">
      <c r="B123" s="16"/>
      <c r="C123" s="89"/>
      <c r="D123" s="89"/>
      <c r="E123" s="89"/>
      <c r="F123" s="89"/>
      <c r="G123" s="5"/>
      <c r="H123" s="5"/>
      <c r="I123" s="5"/>
    </row>
    <row r="124" spans="2:9" s="18" customFormat="1" ht="15" customHeight="1">
      <c r="B124" s="36"/>
      <c r="C124" s="87"/>
      <c r="D124" s="87"/>
      <c r="E124" s="87"/>
      <c r="F124" s="87"/>
      <c r="G124" s="21"/>
      <c r="H124" s="21"/>
      <c r="I124" s="21"/>
    </row>
    <row r="125" spans="2:9" s="19" customFormat="1" ht="15" customHeight="1">
      <c r="B125" s="37"/>
      <c r="C125" s="88"/>
      <c r="D125" s="88"/>
      <c r="E125" s="88"/>
      <c r="F125" s="88"/>
      <c r="G125" s="5"/>
      <c r="H125" s="5"/>
      <c r="I125" s="5"/>
    </row>
    <row r="126" spans="2:9" s="39" customFormat="1" ht="15" customHeight="1">
      <c r="B126" s="38"/>
      <c r="C126" s="89"/>
      <c r="D126" s="89"/>
      <c r="E126" s="89"/>
      <c r="F126" s="89"/>
      <c r="G126" s="20"/>
      <c r="H126" s="20"/>
      <c r="I126" s="5"/>
    </row>
    <row r="127" spans="2:9" s="4" customFormat="1" ht="15" customHeight="1">
      <c r="B127" s="16"/>
      <c r="C127" s="89"/>
      <c r="D127" s="89"/>
      <c r="E127" s="89"/>
      <c r="F127" s="89"/>
      <c r="G127" s="5"/>
      <c r="H127" s="5"/>
      <c r="I127" s="5"/>
    </row>
    <row r="128" spans="2:9" s="4" customFormat="1" ht="15" customHeight="1">
      <c r="B128" s="16"/>
      <c r="C128" s="89"/>
      <c r="D128" s="89"/>
      <c r="E128" s="89"/>
      <c r="F128" s="89"/>
      <c r="G128" s="5"/>
      <c r="H128" s="23"/>
      <c r="I128" s="5"/>
    </row>
    <row r="129" spans="2:9" s="4" customFormat="1" ht="15" customHeight="1">
      <c r="B129" s="16"/>
      <c r="C129" s="89"/>
      <c r="D129" s="89"/>
      <c r="E129" s="89"/>
      <c r="F129" s="89"/>
      <c r="G129" s="5"/>
      <c r="H129" s="23"/>
      <c r="I129" s="5"/>
    </row>
    <row r="130" spans="2:9" s="4" customFormat="1" ht="15" customHeight="1">
      <c r="B130" s="16"/>
      <c r="C130" s="89"/>
      <c r="D130" s="89"/>
      <c r="E130" s="89"/>
      <c r="F130" s="89"/>
      <c r="G130" s="5"/>
      <c r="H130" s="23"/>
      <c r="I130" s="5"/>
    </row>
    <row r="131" spans="2:9" s="4" customFormat="1" ht="15" customHeight="1">
      <c r="B131" s="16"/>
      <c r="C131" s="89"/>
      <c r="D131" s="89"/>
      <c r="E131" s="89"/>
      <c r="F131" s="89"/>
      <c r="G131" s="5"/>
      <c r="H131" s="23"/>
      <c r="I131" s="5"/>
    </row>
    <row r="132" spans="2:9" s="4" customFormat="1" ht="15" customHeight="1">
      <c r="B132" s="16"/>
      <c r="C132" s="89"/>
      <c r="D132" s="89"/>
      <c r="E132" s="89"/>
      <c r="F132" s="89"/>
      <c r="G132" s="5"/>
      <c r="H132" s="23"/>
      <c r="I132" s="5"/>
    </row>
    <row r="133" spans="2:9" s="4" customFormat="1" ht="15" customHeight="1">
      <c r="B133" s="16"/>
      <c r="C133" s="89"/>
      <c r="D133" s="89"/>
      <c r="E133" s="89"/>
      <c r="F133" s="89"/>
      <c r="G133" s="5"/>
      <c r="H133" s="23"/>
      <c r="I133" s="5"/>
    </row>
    <row r="134" spans="2:9" s="4" customFormat="1" ht="15" customHeight="1">
      <c r="B134" s="16"/>
      <c r="C134" s="89"/>
      <c r="D134" s="89"/>
      <c r="E134" s="89"/>
      <c r="F134" s="89"/>
      <c r="G134" s="5"/>
      <c r="H134" s="23"/>
      <c r="I134" s="5"/>
    </row>
    <row r="135" spans="2:9" s="4" customFormat="1" ht="15" customHeight="1">
      <c r="B135" s="16"/>
      <c r="C135" s="89"/>
      <c r="D135" s="89"/>
      <c r="E135" s="89"/>
      <c r="F135" s="90"/>
      <c r="G135" s="5"/>
      <c r="H135" s="23"/>
      <c r="I135" s="5"/>
    </row>
    <row r="136" spans="2:9" s="39" customFormat="1" ht="15" customHeight="1">
      <c r="B136" s="20"/>
      <c r="C136" s="90"/>
      <c r="D136" s="90"/>
      <c r="E136" s="90"/>
      <c r="F136" s="90"/>
      <c r="G136" s="20"/>
      <c r="H136" s="20"/>
      <c r="I136" s="22"/>
    </row>
    <row r="137" spans="2:9" s="4" customFormat="1" ht="15" customHeight="1">
      <c r="B137" s="16"/>
      <c r="C137" s="86"/>
      <c r="D137" s="86"/>
      <c r="E137" s="86"/>
      <c r="F137" s="86"/>
      <c r="G137" s="10"/>
      <c r="H137" s="10"/>
      <c r="I137" s="8"/>
    </row>
    <row r="138" spans="2:9" s="4" customFormat="1" ht="15" customHeight="1">
      <c r="B138" s="16"/>
      <c r="C138" s="86"/>
      <c r="D138" s="86"/>
      <c r="E138" s="86"/>
      <c r="F138" s="86"/>
      <c r="G138" s="10"/>
      <c r="H138" s="10"/>
      <c r="I138" s="8"/>
    </row>
    <row r="139" spans="2:9" s="4" customFormat="1" ht="15" customHeight="1">
      <c r="B139" s="16"/>
      <c r="C139" s="86"/>
      <c r="D139" s="86"/>
      <c r="E139" s="86"/>
      <c r="F139" s="86"/>
      <c r="G139" s="10"/>
      <c r="H139" s="10"/>
      <c r="I139" s="8"/>
    </row>
    <row r="140" spans="2:9" s="4" customFormat="1" ht="15" customHeight="1">
      <c r="B140" s="16"/>
      <c r="C140" s="86"/>
      <c r="D140" s="86"/>
      <c r="E140" s="86"/>
      <c r="F140" s="86"/>
      <c r="G140" s="10"/>
      <c r="H140" s="10"/>
      <c r="I140" s="8"/>
    </row>
    <row r="141" spans="2:9" s="4" customFormat="1" ht="15" customHeight="1">
      <c r="B141" s="16"/>
      <c r="C141" s="86"/>
      <c r="D141" s="86"/>
      <c r="E141" s="86"/>
      <c r="F141" s="86"/>
      <c r="G141" s="10"/>
      <c r="H141" s="10"/>
      <c r="I141" s="8"/>
    </row>
    <row r="142" spans="2:9" s="4" customFormat="1" ht="15" customHeight="1">
      <c r="B142" s="16"/>
      <c r="C142" s="86"/>
      <c r="D142" s="86"/>
      <c r="E142" s="86"/>
      <c r="F142" s="86"/>
      <c r="G142" s="10"/>
      <c r="H142" s="10"/>
      <c r="I142" s="8"/>
    </row>
    <row r="143" spans="2:9" s="4" customFormat="1" ht="15" customHeight="1">
      <c r="B143" s="16"/>
      <c r="C143" s="86"/>
      <c r="D143" s="86"/>
      <c r="E143" s="86"/>
      <c r="F143" s="86"/>
      <c r="G143" s="10"/>
      <c r="H143" s="10"/>
      <c r="I143" s="8"/>
    </row>
    <row r="144" spans="2:9" s="4" customFormat="1" ht="15" customHeight="1">
      <c r="B144" s="16"/>
      <c r="C144" s="86"/>
      <c r="D144" s="86"/>
      <c r="E144" s="86"/>
      <c r="F144" s="86"/>
      <c r="G144" s="10"/>
      <c r="H144" s="10"/>
      <c r="I144" s="8"/>
    </row>
    <row r="145" spans="2:9" s="4" customFormat="1" ht="15" customHeight="1">
      <c r="B145" s="37"/>
      <c r="C145" s="89"/>
      <c r="D145" s="89"/>
      <c r="E145" s="89"/>
      <c r="F145" s="89"/>
      <c r="G145" s="5"/>
      <c r="H145" s="23"/>
      <c r="I145" s="5"/>
    </row>
    <row r="146" spans="2:9" s="4" customFormat="1" ht="15" customHeight="1">
      <c r="B146" s="38"/>
      <c r="C146" s="89"/>
      <c r="D146" s="89"/>
      <c r="E146" s="89"/>
      <c r="F146" s="89"/>
      <c r="G146" s="5"/>
      <c r="H146" s="23"/>
      <c r="I146" s="5"/>
    </row>
    <row r="147" spans="2:9" s="4" customFormat="1" ht="15" customHeight="1">
      <c r="B147" s="16"/>
      <c r="C147" s="89"/>
      <c r="D147" s="89"/>
      <c r="E147" s="89"/>
      <c r="F147" s="89"/>
      <c r="G147" s="5"/>
      <c r="H147" s="23"/>
      <c r="I147" s="5"/>
    </row>
    <row r="148" spans="2:9" s="39" customFormat="1" ht="15" customHeight="1">
      <c r="B148" s="20"/>
      <c r="C148" s="90"/>
      <c r="D148" s="90"/>
      <c r="E148" s="90"/>
      <c r="F148" s="90"/>
      <c r="G148" s="20"/>
      <c r="H148" s="20"/>
      <c r="I148" s="22"/>
    </row>
    <row r="149" spans="2:9" s="18" customFormat="1" ht="15" customHeight="1">
      <c r="B149" s="36"/>
      <c r="C149" s="87"/>
      <c r="D149" s="87"/>
      <c r="E149" s="87"/>
      <c r="F149" s="87"/>
      <c r="G149" s="21"/>
      <c r="H149" s="21"/>
      <c r="I149" s="21"/>
    </row>
    <row r="150" spans="2:9" s="19" customFormat="1" ht="15" customHeight="1">
      <c r="B150" s="37"/>
      <c r="C150" s="88"/>
      <c r="D150" s="88"/>
      <c r="E150" s="88"/>
      <c r="F150" s="88"/>
      <c r="G150" s="5"/>
      <c r="H150" s="5"/>
      <c r="I150" s="5"/>
    </row>
    <row r="151" spans="2:9" s="39" customFormat="1" ht="15" customHeight="1">
      <c r="B151" s="38"/>
      <c r="C151" s="89"/>
      <c r="D151" s="89"/>
      <c r="E151" s="89"/>
      <c r="F151" s="89"/>
      <c r="G151" s="20"/>
      <c r="H151" s="20"/>
      <c r="I151" s="5"/>
    </row>
    <row r="152" spans="2:9" s="4" customFormat="1" ht="15" customHeight="1">
      <c r="B152" s="16"/>
      <c r="C152" s="89"/>
      <c r="D152" s="89"/>
      <c r="E152" s="89"/>
      <c r="F152" s="89"/>
      <c r="G152" s="5"/>
      <c r="H152" s="23"/>
      <c r="I152" s="5"/>
    </row>
    <row r="153" spans="2:9" s="19" customFormat="1" ht="15" customHeight="1">
      <c r="B153" s="37"/>
      <c r="C153" s="88"/>
      <c r="D153" s="88"/>
      <c r="E153" s="88"/>
      <c r="F153" s="88"/>
      <c r="G153" s="5"/>
      <c r="H153" s="5"/>
      <c r="I153" s="5"/>
    </row>
    <row r="154" spans="2:9" s="39" customFormat="1" ht="15" customHeight="1">
      <c r="B154" s="38"/>
      <c r="C154" s="89"/>
      <c r="D154" s="89"/>
      <c r="E154" s="89"/>
      <c r="F154" s="89"/>
      <c r="G154" s="20"/>
      <c r="H154" s="20"/>
      <c r="I154" s="5"/>
    </row>
    <row r="155" spans="2:9" s="4" customFormat="1" ht="15" customHeight="1">
      <c r="B155" s="16"/>
      <c r="C155" s="89"/>
      <c r="D155" s="89"/>
      <c r="E155" s="89"/>
      <c r="F155" s="89"/>
      <c r="G155" s="5"/>
      <c r="H155" s="23"/>
      <c r="I155" s="5"/>
    </row>
    <row r="156" spans="2:9" s="19" customFormat="1" ht="15" customHeight="1">
      <c r="B156" s="37"/>
      <c r="C156" s="88"/>
      <c r="D156" s="88"/>
      <c r="E156" s="88"/>
      <c r="F156" s="88"/>
      <c r="G156" s="5"/>
      <c r="H156" s="5"/>
      <c r="I156" s="5"/>
    </row>
    <row r="157" spans="2:9" s="39" customFormat="1" ht="15" customHeight="1">
      <c r="B157" s="38"/>
      <c r="C157" s="89"/>
      <c r="D157" s="89"/>
      <c r="E157" s="89"/>
      <c r="F157" s="89"/>
      <c r="G157" s="20"/>
      <c r="H157" s="20"/>
      <c r="I157" s="5"/>
    </row>
    <row r="158" spans="2:9" s="4" customFormat="1" ht="15" customHeight="1">
      <c r="B158" s="16"/>
      <c r="C158" s="89"/>
      <c r="D158" s="89"/>
      <c r="E158" s="89"/>
      <c r="F158" s="89"/>
      <c r="G158" s="5"/>
      <c r="H158" s="23"/>
      <c r="I158" s="5"/>
    </row>
    <row r="159" spans="2:9" s="39" customFormat="1" ht="15" customHeight="1">
      <c r="B159" s="38"/>
      <c r="C159" s="89"/>
      <c r="D159" s="89"/>
      <c r="E159" s="89"/>
      <c r="F159" s="86"/>
      <c r="G159" s="20"/>
      <c r="H159" s="20"/>
      <c r="I159" s="5"/>
    </row>
    <row r="160" spans="2:9" s="4" customFormat="1" ht="15" customHeight="1">
      <c r="B160" s="16"/>
      <c r="C160" s="89"/>
      <c r="D160" s="89"/>
      <c r="E160" s="89"/>
      <c r="F160" s="90"/>
      <c r="G160" s="5"/>
      <c r="H160" s="23"/>
      <c r="I160" s="5"/>
    </row>
    <row r="161" spans="2:9" s="4" customFormat="1" ht="15" customHeight="1">
      <c r="B161" s="20"/>
      <c r="C161" s="90"/>
      <c r="D161" s="90"/>
      <c r="E161" s="90"/>
      <c r="F161" s="90"/>
      <c r="G161" s="5"/>
      <c r="H161" s="5"/>
      <c r="I161" s="5"/>
    </row>
    <row r="162" spans="2:9" s="4" customFormat="1" ht="15" customHeight="1">
      <c r="B162" s="36"/>
      <c r="C162" s="87"/>
      <c r="D162" s="87"/>
      <c r="E162" s="87"/>
      <c r="F162" s="87"/>
      <c r="G162" s="21"/>
      <c r="H162" s="21"/>
      <c r="I162" s="5"/>
    </row>
    <row r="163" spans="2:9" s="4" customFormat="1" ht="15" customHeight="1">
      <c r="B163" s="38"/>
      <c r="C163" s="89"/>
      <c r="D163" s="89"/>
      <c r="E163" s="89"/>
      <c r="F163" s="89"/>
      <c r="G163" s="5"/>
      <c r="H163" s="5"/>
      <c r="I163" s="5"/>
    </row>
    <row r="164" spans="2:9" s="4" customFormat="1" ht="15" customHeight="1">
      <c r="B164" s="16"/>
      <c r="C164" s="89"/>
      <c r="D164" s="89"/>
      <c r="E164" s="89"/>
      <c r="F164" s="89"/>
      <c r="G164" s="5"/>
      <c r="H164" s="23"/>
      <c r="I164" s="5"/>
    </row>
    <row r="165" spans="2:9" s="4" customFormat="1" ht="15" customHeight="1">
      <c r="B165" s="16"/>
      <c r="C165" s="86"/>
      <c r="D165" s="86"/>
      <c r="E165" s="86"/>
      <c r="F165" s="86"/>
      <c r="G165" s="10"/>
      <c r="H165" s="10"/>
      <c r="I165" s="8"/>
    </row>
    <row r="166" spans="2:9" s="4" customFormat="1" ht="15" customHeight="1">
      <c r="B166" s="16"/>
      <c r="C166" s="86"/>
      <c r="D166" s="86"/>
      <c r="E166" s="86"/>
      <c r="F166" s="86"/>
      <c r="G166" s="10"/>
      <c r="H166" s="10"/>
      <c r="I166" s="8"/>
    </row>
    <row r="167" spans="2:9" s="4" customFormat="1" ht="15" customHeight="1">
      <c r="B167" s="16"/>
      <c r="C167" s="86"/>
      <c r="D167" s="86"/>
      <c r="E167" s="86"/>
      <c r="F167" s="86"/>
      <c r="G167" s="10"/>
      <c r="H167" s="10"/>
      <c r="I167" s="8"/>
    </row>
    <row r="168" spans="2:9" s="4" customFormat="1" ht="15" customHeight="1">
      <c r="B168" s="16"/>
      <c r="C168" s="86"/>
      <c r="D168" s="86"/>
      <c r="E168" s="86"/>
      <c r="F168" s="86"/>
      <c r="G168" s="10"/>
      <c r="H168" s="10"/>
      <c r="I168" s="8"/>
    </row>
    <row r="169" spans="2:9" s="4" customFormat="1" ht="15" customHeight="1">
      <c r="B169" s="16"/>
      <c r="C169" s="86"/>
      <c r="D169" s="86"/>
      <c r="E169" s="86"/>
      <c r="F169" s="86"/>
      <c r="G169" s="10"/>
      <c r="H169" s="10"/>
      <c r="I169" s="8"/>
    </row>
    <row r="170" spans="2:9" s="4" customFormat="1" ht="15" customHeight="1">
      <c r="B170" s="16"/>
      <c r="C170" s="86"/>
      <c r="D170" s="86"/>
      <c r="E170" s="86"/>
      <c r="F170" s="86"/>
      <c r="I170" s="5"/>
    </row>
    <row r="171" spans="2:9" s="4" customFormat="1" ht="15" customHeight="1">
      <c r="B171" s="16"/>
      <c r="C171" s="86"/>
      <c r="D171" s="86"/>
      <c r="E171" s="86"/>
      <c r="F171" s="86"/>
      <c r="G171" s="10"/>
      <c r="H171" s="10"/>
      <c r="I171" s="8"/>
    </row>
    <row r="172" spans="2:6" s="4" customFormat="1" ht="15" customHeight="1">
      <c r="B172" s="16"/>
      <c r="C172" s="86"/>
      <c r="D172" s="86"/>
      <c r="E172" s="86"/>
      <c r="F172" s="86"/>
    </row>
    <row r="173" spans="2:6" s="4" customFormat="1" ht="15" customHeight="1">
      <c r="B173" s="16"/>
      <c r="C173" s="86"/>
      <c r="D173" s="86"/>
      <c r="E173" s="86"/>
      <c r="F173" s="86"/>
    </row>
    <row r="174" spans="2:6" s="4" customFormat="1" ht="15" customHeight="1">
      <c r="B174" s="16"/>
      <c r="C174" s="86"/>
      <c r="D174" s="86"/>
      <c r="E174" s="86"/>
      <c r="F174" s="86"/>
    </row>
    <row r="175" spans="2:6" s="4" customFormat="1" ht="15" customHeight="1">
      <c r="B175" s="16"/>
      <c r="C175" s="86"/>
      <c r="D175" s="86"/>
      <c r="E175" s="86"/>
      <c r="F175" s="86"/>
    </row>
    <row r="176" spans="2:9" s="4" customFormat="1" ht="15" customHeight="1">
      <c r="B176" s="16"/>
      <c r="C176" s="86"/>
      <c r="D176" s="86"/>
      <c r="E176" s="86"/>
      <c r="F176" s="86"/>
      <c r="G176" s="10"/>
      <c r="H176" s="10"/>
      <c r="I176" s="8"/>
    </row>
    <row r="177" spans="2:6" s="4" customFormat="1" ht="15" customHeight="1">
      <c r="B177" s="16"/>
      <c r="C177" s="86"/>
      <c r="D177" s="86"/>
      <c r="E177" s="86"/>
      <c r="F177" s="86"/>
    </row>
    <row r="178" spans="2:6" s="4" customFormat="1" ht="15" customHeight="1">
      <c r="B178" s="16"/>
      <c r="C178" s="86"/>
      <c r="D178" s="86"/>
      <c r="E178" s="86"/>
      <c r="F178" s="86"/>
    </row>
    <row r="179" spans="2:6" s="4" customFormat="1" ht="15" customHeight="1">
      <c r="B179" s="16"/>
      <c r="C179" s="86"/>
      <c r="D179" s="86"/>
      <c r="E179" s="86"/>
      <c r="F179" s="86"/>
    </row>
    <row r="180" spans="2:6" s="4" customFormat="1" ht="15" customHeight="1">
      <c r="B180" s="16"/>
      <c r="C180" s="86"/>
      <c r="D180" s="86"/>
      <c r="E180" s="86"/>
      <c r="F180" s="86"/>
    </row>
    <row r="181" spans="2:6" s="4" customFormat="1" ht="15" customHeight="1">
      <c r="B181" s="16"/>
      <c r="C181" s="86"/>
      <c r="D181" s="86"/>
      <c r="E181" s="86"/>
      <c r="F181" s="86"/>
    </row>
    <row r="182" spans="2:6" s="4" customFormat="1" ht="15" customHeight="1">
      <c r="B182" s="16"/>
      <c r="C182" s="86"/>
      <c r="D182" s="86"/>
      <c r="E182" s="86"/>
      <c r="F182" s="86"/>
    </row>
    <row r="183" spans="2:9" s="4" customFormat="1" ht="15" customHeight="1">
      <c r="B183" s="16"/>
      <c r="C183" s="89"/>
      <c r="D183" s="89"/>
      <c r="E183" s="89"/>
      <c r="F183" s="89"/>
      <c r="G183" s="5"/>
      <c r="H183" s="5"/>
      <c r="I183" s="5"/>
    </row>
    <row r="184" spans="2:6" s="4" customFormat="1" ht="15" customHeight="1">
      <c r="B184" s="16"/>
      <c r="C184" s="86"/>
      <c r="D184" s="86"/>
      <c r="E184" s="86"/>
      <c r="F184" s="86"/>
    </row>
    <row r="185" spans="2:6" s="4" customFormat="1" ht="15" customHeight="1">
      <c r="B185" s="16"/>
      <c r="C185" s="86"/>
      <c r="D185" s="86"/>
      <c r="E185" s="86"/>
      <c r="F185" s="86"/>
    </row>
    <row r="186" spans="2:6" s="4" customFormat="1" ht="15" customHeight="1">
      <c r="B186" s="16"/>
      <c r="C186" s="86"/>
      <c r="D186" s="86"/>
      <c r="E186" s="86"/>
      <c r="F186" s="86"/>
    </row>
    <row r="187" spans="2:6" s="4" customFormat="1" ht="15" customHeight="1">
      <c r="B187" s="16"/>
      <c r="C187" s="86"/>
      <c r="D187" s="86"/>
      <c r="E187" s="86"/>
      <c r="F187" s="86"/>
    </row>
    <row r="188" spans="2:9" s="4" customFormat="1" ht="15" customHeight="1">
      <c r="B188" s="16"/>
      <c r="C188" s="86"/>
      <c r="D188" s="86"/>
      <c r="E188" s="86"/>
      <c r="F188" s="86"/>
      <c r="G188" s="10"/>
      <c r="H188" s="10"/>
      <c r="I188" s="8"/>
    </row>
    <row r="189" spans="2:9" s="4" customFormat="1" ht="15" customHeight="1">
      <c r="B189" s="16"/>
      <c r="C189" s="86"/>
      <c r="D189" s="86"/>
      <c r="E189" s="86"/>
      <c r="F189" s="86"/>
      <c r="G189" s="10"/>
      <c r="H189" s="10"/>
      <c r="I189" s="8"/>
    </row>
    <row r="190" spans="2:9" s="4" customFormat="1" ht="15" customHeight="1">
      <c r="B190" s="16"/>
      <c r="C190" s="86"/>
      <c r="D190" s="86"/>
      <c r="E190" s="86"/>
      <c r="F190" s="86"/>
      <c r="G190" s="10"/>
      <c r="H190" s="10"/>
      <c r="I190" s="8"/>
    </row>
    <row r="191" spans="2:9" s="4" customFormat="1" ht="15" customHeight="1">
      <c r="B191" s="16"/>
      <c r="C191" s="86"/>
      <c r="D191" s="86"/>
      <c r="E191" s="86"/>
      <c r="F191" s="86"/>
      <c r="G191" s="10"/>
      <c r="H191" s="10"/>
      <c r="I191" s="8"/>
    </row>
    <row r="192" spans="2:6" s="4" customFormat="1" ht="15" customHeight="1">
      <c r="B192" s="16"/>
      <c r="C192" s="86"/>
      <c r="D192" s="86"/>
      <c r="E192" s="86"/>
      <c r="F192" s="86"/>
    </row>
    <row r="193" spans="2:6" s="4" customFormat="1" ht="15" customHeight="1">
      <c r="B193" s="16"/>
      <c r="C193" s="86"/>
      <c r="D193" s="86"/>
      <c r="E193" s="86"/>
      <c r="F193" s="86"/>
    </row>
    <row r="194" spans="2:6" s="4" customFormat="1" ht="15" customHeight="1">
      <c r="B194" s="16"/>
      <c r="C194" s="86"/>
      <c r="D194" s="86"/>
      <c r="E194" s="86"/>
      <c r="F194" s="86"/>
    </row>
    <row r="195" spans="2:9" s="4" customFormat="1" ht="15" customHeight="1">
      <c r="B195" s="16"/>
      <c r="C195" s="86"/>
      <c r="D195" s="86"/>
      <c r="E195" s="86"/>
      <c r="F195" s="86"/>
      <c r="G195" s="10"/>
      <c r="H195" s="10"/>
      <c r="I195" s="8"/>
    </row>
    <row r="196" spans="2:9" s="4" customFormat="1" ht="15" customHeight="1">
      <c r="B196" s="16"/>
      <c r="C196" s="86"/>
      <c r="D196" s="86"/>
      <c r="E196" s="86"/>
      <c r="F196" s="86"/>
      <c r="G196" s="10"/>
      <c r="H196" s="10"/>
      <c r="I196" s="8"/>
    </row>
    <row r="197" spans="2:9" s="4" customFormat="1" ht="15" customHeight="1">
      <c r="B197" s="16"/>
      <c r="C197" s="86"/>
      <c r="D197" s="86"/>
      <c r="E197" s="86"/>
      <c r="F197" s="86"/>
      <c r="G197" s="10"/>
      <c r="H197" s="10"/>
      <c r="I197" s="8"/>
    </row>
    <row r="198" spans="2:9" s="4" customFormat="1" ht="15" customHeight="1">
      <c r="B198" s="16"/>
      <c r="C198" s="86"/>
      <c r="D198" s="86"/>
      <c r="E198" s="86"/>
      <c r="F198" s="86"/>
      <c r="G198" s="10"/>
      <c r="H198" s="10"/>
      <c r="I198" s="8"/>
    </row>
    <row r="199" spans="2:9" s="4" customFormat="1" ht="15" customHeight="1">
      <c r="B199" s="16"/>
      <c r="C199" s="86"/>
      <c r="D199" s="86"/>
      <c r="E199" s="86"/>
      <c r="F199" s="86"/>
      <c r="G199" s="10"/>
      <c r="H199" s="10"/>
      <c r="I199" s="8"/>
    </row>
    <row r="200" spans="2:9" s="4" customFormat="1" ht="15" customHeight="1">
      <c r="B200" s="16"/>
      <c r="C200" s="86"/>
      <c r="D200" s="86"/>
      <c r="E200" s="86"/>
      <c r="F200" s="86"/>
      <c r="G200" s="10"/>
      <c r="H200" s="10"/>
      <c r="I200" s="8"/>
    </row>
    <row r="201" spans="2:9" s="4" customFormat="1" ht="15" customHeight="1">
      <c r="B201" s="16"/>
      <c r="C201" s="86"/>
      <c r="D201" s="86"/>
      <c r="E201" s="86"/>
      <c r="F201" s="86"/>
      <c r="G201" s="10"/>
      <c r="H201" s="10"/>
      <c r="I201" s="8"/>
    </row>
    <row r="202" spans="2:9" s="4" customFormat="1" ht="15" customHeight="1">
      <c r="B202" s="16"/>
      <c r="C202" s="86"/>
      <c r="D202" s="86"/>
      <c r="E202" s="86"/>
      <c r="F202" s="86"/>
      <c r="G202" s="10"/>
      <c r="H202" s="10"/>
      <c r="I202" s="8"/>
    </row>
    <row r="203" spans="2:6" s="4" customFormat="1" ht="15" customHeight="1">
      <c r="B203" s="16"/>
      <c r="C203" s="86"/>
      <c r="D203" s="86"/>
      <c r="E203" s="86"/>
      <c r="F203" s="86"/>
    </row>
    <row r="204" spans="2:6" s="4" customFormat="1" ht="15" customHeight="1">
      <c r="B204" s="16"/>
      <c r="C204" s="86"/>
      <c r="D204" s="86"/>
      <c r="E204" s="86"/>
      <c r="F204" s="86"/>
    </row>
    <row r="205" spans="2:6" s="4" customFormat="1" ht="15" customHeight="1">
      <c r="B205" s="16"/>
      <c r="C205" s="86"/>
      <c r="D205" s="86"/>
      <c r="E205" s="86"/>
      <c r="F205" s="86"/>
    </row>
    <row r="206" spans="2:6" s="4" customFormat="1" ht="15" customHeight="1">
      <c r="B206" s="16"/>
      <c r="C206" s="86"/>
      <c r="D206" s="86"/>
      <c r="E206" s="86"/>
      <c r="F206" s="86"/>
    </row>
    <row r="207" spans="2:6" s="4" customFormat="1" ht="15" customHeight="1">
      <c r="B207" s="16"/>
      <c r="C207" s="86"/>
      <c r="D207" s="86"/>
      <c r="E207" s="86"/>
      <c r="F207" s="86"/>
    </row>
    <row r="208" spans="2:6" s="4" customFormat="1" ht="15" customHeight="1">
      <c r="B208" s="16"/>
      <c r="C208" s="86"/>
      <c r="D208" s="86"/>
      <c r="E208" s="86"/>
      <c r="F208" s="86"/>
    </row>
    <row r="209" spans="2:6" s="4" customFormat="1" ht="15" customHeight="1">
      <c r="B209" s="16"/>
      <c r="C209" s="86"/>
      <c r="D209" s="86"/>
      <c r="E209" s="86"/>
      <c r="F209" s="86"/>
    </row>
    <row r="210" spans="2:6" s="4" customFormat="1" ht="15" customHeight="1">
      <c r="B210" s="16"/>
      <c r="C210" s="86"/>
      <c r="D210" s="86"/>
      <c r="E210" s="86"/>
      <c r="F210" s="86"/>
    </row>
    <row r="211" spans="2:6" s="4" customFormat="1" ht="15" customHeight="1">
      <c r="B211" s="16"/>
      <c r="C211" s="86"/>
      <c r="D211" s="86"/>
      <c r="E211" s="86"/>
      <c r="F211" s="86"/>
    </row>
    <row r="212" spans="2:6" s="4" customFormat="1" ht="15" customHeight="1">
      <c r="B212" s="16"/>
      <c r="C212" s="86"/>
      <c r="D212" s="86"/>
      <c r="E212" s="86"/>
      <c r="F212" s="86"/>
    </row>
    <row r="213" spans="2:9" s="4" customFormat="1" ht="15" customHeight="1">
      <c r="B213" s="16"/>
      <c r="C213" s="86"/>
      <c r="D213" s="86"/>
      <c r="E213" s="86"/>
      <c r="F213" s="86"/>
      <c r="G213" s="10"/>
      <c r="H213" s="10"/>
      <c r="I213" s="8"/>
    </row>
    <row r="214" spans="2:9" s="4" customFormat="1" ht="15" customHeight="1">
      <c r="B214" s="16"/>
      <c r="C214" s="86"/>
      <c r="D214" s="86"/>
      <c r="E214" s="86"/>
      <c r="F214" s="86"/>
      <c r="G214" s="10"/>
      <c r="H214" s="10"/>
      <c r="I214" s="8"/>
    </row>
    <row r="215" spans="2:9" s="4" customFormat="1" ht="15" customHeight="1">
      <c r="B215" s="16"/>
      <c r="C215" s="86"/>
      <c r="D215" s="86"/>
      <c r="E215" s="86"/>
      <c r="F215" s="86"/>
      <c r="G215" s="10"/>
      <c r="H215" s="10"/>
      <c r="I215" s="8"/>
    </row>
    <row r="216" spans="2:9" s="4" customFormat="1" ht="15" customHeight="1">
      <c r="B216" s="16"/>
      <c r="C216" s="86"/>
      <c r="D216" s="86"/>
      <c r="E216" s="86"/>
      <c r="F216" s="86"/>
      <c r="G216" s="10"/>
      <c r="H216" s="10"/>
      <c r="I216" s="8"/>
    </row>
    <row r="217" spans="2:9" s="4" customFormat="1" ht="15" customHeight="1">
      <c r="B217" s="16"/>
      <c r="C217" s="86"/>
      <c r="D217" s="86"/>
      <c r="E217" s="86"/>
      <c r="F217" s="86"/>
      <c r="G217" s="10"/>
      <c r="H217" s="10"/>
      <c r="I217" s="8"/>
    </row>
    <row r="218" spans="2:9" s="4" customFormat="1" ht="15" customHeight="1">
      <c r="B218" s="16"/>
      <c r="C218" s="86"/>
      <c r="D218" s="86"/>
      <c r="E218" s="86"/>
      <c r="F218" s="86"/>
      <c r="G218" s="10"/>
      <c r="H218" s="10"/>
      <c r="I218" s="8"/>
    </row>
    <row r="219" spans="2:9" s="4" customFormat="1" ht="15" customHeight="1">
      <c r="B219" s="16"/>
      <c r="C219" s="86"/>
      <c r="D219" s="86"/>
      <c r="E219" s="86"/>
      <c r="F219" s="86"/>
      <c r="G219" s="10"/>
      <c r="H219" s="10"/>
      <c r="I219" s="8"/>
    </row>
    <row r="220" spans="2:9" s="4" customFormat="1" ht="15" customHeight="1">
      <c r="B220" s="16"/>
      <c r="C220" s="86"/>
      <c r="D220" s="86"/>
      <c r="E220" s="86"/>
      <c r="F220" s="86"/>
      <c r="G220" s="10"/>
      <c r="H220" s="10"/>
      <c r="I220" s="8"/>
    </row>
    <row r="221" spans="2:9" s="4" customFormat="1" ht="15" customHeight="1">
      <c r="B221" s="16"/>
      <c r="C221" s="86"/>
      <c r="D221" s="86"/>
      <c r="E221" s="86"/>
      <c r="F221" s="86"/>
      <c r="G221" s="10"/>
      <c r="H221" s="10"/>
      <c r="I221" s="8"/>
    </row>
    <row r="222" spans="2:9" s="4" customFormat="1" ht="15" customHeight="1">
      <c r="B222" s="16"/>
      <c r="C222" s="86"/>
      <c r="D222" s="86"/>
      <c r="E222" s="86"/>
      <c r="F222" s="86"/>
      <c r="G222" s="10"/>
      <c r="H222" s="10"/>
      <c r="I222" s="8"/>
    </row>
    <row r="223" spans="2:9" s="4" customFormat="1" ht="15" customHeight="1">
      <c r="B223" s="16"/>
      <c r="C223" s="86"/>
      <c r="D223" s="86"/>
      <c r="E223" s="86"/>
      <c r="F223" s="86"/>
      <c r="G223" s="10"/>
      <c r="H223" s="10"/>
      <c r="I223" s="8"/>
    </row>
    <row r="224" spans="2:9" s="4" customFormat="1" ht="15" customHeight="1">
      <c r="B224" s="16"/>
      <c r="C224" s="86"/>
      <c r="D224" s="86"/>
      <c r="E224" s="86"/>
      <c r="F224" s="86"/>
      <c r="G224" s="10"/>
      <c r="H224" s="10"/>
      <c r="I224" s="8"/>
    </row>
    <row r="225" spans="2:9" s="4" customFormat="1" ht="15" customHeight="1">
      <c r="B225" s="16"/>
      <c r="C225" s="86"/>
      <c r="D225" s="86"/>
      <c r="E225" s="86"/>
      <c r="F225" s="86"/>
      <c r="G225" s="10"/>
      <c r="H225" s="10"/>
      <c r="I225" s="8"/>
    </row>
    <row r="226" spans="2:9" s="4" customFormat="1" ht="15" customHeight="1">
      <c r="B226" s="16"/>
      <c r="C226" s="86"/>
      <c r="D226" s="86"/>
      <c r="E226" s="86"/>
      <c r="F226" s="86"/>
      <c r="G226" s="10"/>
      <c r="H226" s="10"/>
      <c r="I226" s="8"/>
    </row>
    <row r="227" spans="2:9" s="4" customFormat="1" ht="15" customHeight="1">
      <c r="B227" s="16"/>
      <c r="C227" s="86"/>
      <c r="D227" s="86"/>
      <c r="E227" s="86"/>
      <c r="F227" s="86"/>
      <c r="G227" s="10"/>
      <c r="H227" s="10"/>
      <c r="I227" s="8"/>
    </row>
    <row r="228" spans="2:9" s="4" customFormat="1" ht="15" customHeight="1">
      <c r="B228" s="16"/>
      <c r="C228" s="86"/>
      <c r="D228" s="86"/>
      <c r="E228" s="86"/>
      <c r="F228" s="86"/>
      <c r="G228" s="10"/>
      <c r="H228" s="10"/>
      <c r="I228" s="8"/>
    </row>
    <row r="229" spans="2:9" s="4" customFormat="1" ht="15" customHeight="1">
      <c r="B229" s="16"/>
      <c r="C229" s="86"/>
      <c r="D229" s="86"/>
      <c r="E229" s="86"/>
      <c r="F229" s="86"/>
      <c r="G229" s="10"/>
      <c r="H229" s="10"/>
      <c r="I229" s="8"/>
    </row>
    <row r="230" spans="2:9" s="4" customFormat="1" ht="15" customHeight="1">
      <c r="B230" s="16"/>
      <c r="C230" s="86"/>
      <c r="D230" s="86"/>
      <c r="E230" s="86"/>
      <c r="F230" s="86"/>
      <c r="G230" s="10"/>
      <c r="H230" s="10"/>
      <c r="I230" s="8"/>
    </row>
    <row r="231" spans="2:9" s="4" customFormat="1" ht="15" customHeight="1">
      <c r="B231" s="16"/>
      <c r="C231" s="86"/>
      <c r="D231" s="86"/>
      <c r="E231" s="86"/>
      <c r="F231" s="86"/>
      <c r="G231" s="10"/>
      <c r="H231" s="10"/>
      <c r="I231" s="8"/>
    </row>
    <row r="232" spans="2:9" s="4" customFormat="1" ht="15" customHeight="1">
      <c r="B232" s="16"/>
      <c r="C232" s="86"/>
      <c r="D232" s="86"/>
      <c r="E232" s="86"/>
      <c r="F232" s="86"/>
      <c r="G232" s="10"/>
      <c r="H232" s="10"/>
      <c r="I232" s="8"/>
    </row>
    <row r="233" spans="2:9" s="4" customFormat="1" ht="15" customHeight="1">
      <c r="B233" s="16"/>
      <c r="C233" s="86"/>
      <c r="D233" s="86"/>
      <c r="E233" s="86"/>
      <c r="F233" s="86"/>
      <c r="G233" s="10"/>
      <c r="H233" s="10"/>
      <c r="I233" s="8"/>
    </row>
    <row r="234" spans="2:9" s="4" customFormat="1" ht="15" customHeight="1">
      <c r="B234" s="16"/>
      <c r="C234" s="86"/>
      <c r="D234" s="86"/>
      <c r="E234" s="86"/>
      <c r="F234" s="86"/>
      <c r="G234" s="10"/>
      <c r="H234" s="10"/>
      <c r="I234" s="8"/>
    </row>
    <row r="235" spans="2:9" s="4" customFormat="1" ht="15" customHeight="1">
      <c r="B235" s="16"/>
      <c r="C235" s="86"/>
      <c r="D235" s="86"/>
      <c r="E235" s="86"/>
      <c r="F235" s="86"/>
      <c r="G235" s="10"/>
      <c r="H235" s="10"/>
      <c r="I235" s="8"/>
    </row>
    <row r="236" spans="2:9" s="4" customFormat="1" ht="15" customHeight="1">
      <c r="B236" s="16"/>
      <c r="C236" s="86"/>
      <c r="D236" s="86"/>
      <c r="E236" s="86"/>
      <c r="F236" s="86"/>
      <c r="G236" s="10"/>
      <c r="H236" s="10"/>
      <c r="I236" s="8"/>
    </row>
    <row r="237" spans="2:9" s="4" customFormat="1" ht="15" customHeight="1">
      <c r="B237" s="16"/>
      <c r="C237" s="86"/>
      <c r="D237" s="86"/>
      <c r="E237" s="86"/>
      <c r="F237" s="86"/>
      <c r="G237" s="10"/>
      <c r="H237" s="10"/>
      <c r="I237" s="8"/>
    </row>
    <row r="238" spans="2:9" s="4" customFormat="1" ht="15" customHeight="1">
      <c r="B238" s="16"/>
      <c r="C238" s="86"/>
      <c r="D238" s="86"/>
      <c r="E238" s="86"/>
      <c r="F238" s="86"/>
      <c r="G238" s="10"/>
      <c r="H238" s="10"/>
      <c r="I238" s="8"/>
    </row>
    <row r="239" spans="2:9" s="4" customFormat="1" ht="15" customHeight="1">
      <c r="B239" s="16"/>
      <c r="C239" s="86"/>
      <c r="D239" s="86"/>
      <c r="E239" s="86"/>
      <c r="F239" s="86"/>
      <c r="G239" s="10"/>
      <c r="H239" s="10"/>
      <c r="I239" s="8"/>
    </row>
    <row r="240" spans="2:9" s="4" customFormat="1" ht="15" customHeight="1">
      <c r="B240" s="16"/>
      <c r="C240" s="86"/>
      <c r="D240" s="86"/>
      <c r="E240" s="86"/>
      <c r="F240" s="86"/>
      <c r="G240" s="10"/>
      <c r="H240" s="10"/>
      <c r="I240" s="8"/>
    </row>
    <row r="241" spans="2:9" s="4" customFormat="1" ht="15" customHeight="1">
      <c r="B241" s="16"/>
      <c r="C241" s="86"/>
      <c r="D241" s="86"/>
      <c r="E241" s="86"/>
      <c r="F241" s="86"/>
      <c r="G241" s="10"/>
      <c r="H241" s="10"/>
      <c r="I241" s="8"/>
    </row>
    <row r="242" spans="2:9" s="4" customFormat="1" ht="15" customHeight="1">
      <c r="B242" s="16"/>
      <c r="C242" s="86"/>
      <c r="D242" s="86"/>
      <c r="E242" s="86"/>
      <c r="F242" s="86"/>
      <c r="G242" s="10"/>
      <c r="H242" s="10"/>
      <c r="I242" s="8"/>
    </row>
    <row r="243" spans="2:9" s="4" customFormat="1" ht="15" customHeight="1">
      <c r="B243" s="16"/>
      <c r="C243" s="86"/>
      <c r="D243" s="86"/>
      <c r="E243" s="86"/>
      <c r="F243" s="86"/>
      <c r="G243" s="10"/>
      <c r="H243" s="10"/>
      <c r="I243" s="8"/>
    </row>
    <row r="244" spans="2:9" s="4" customFormat="1" ht="15" customHeight="1">
      <c r="B244" s="16"/>
      <c r="C244" s="86"/>
      <c r="D244" s="86"/>
      <c r="E244" s="86"/>
      <c r="F244" s="86"/>
      <c r="G244" s="10"/>
      <c r="H244" s="10"/>
      <c r="I244" s="8"/>
    </row>
    <row r="245" spans="2:9" s="4" customFormat="1" ht="15" customHeight="1">
      <c r="B245" s="16"/>
      <c r="C245" s="86"/>
      <c r="D245" s="86"/>
      <c r="E245" s="86"/>
      <c r="F245" s="86"/>
      <c r="G245" s="10"/>
      <c r="H245" s="10"/>
      <c r="I245" s="8"/>
    </row>
    <row r="246" spans="2:9" s="4" customFormat="1" ht="15" customHeight="1">
      <c r="B246" s="16"/>
      <c r="C246" s="86"/>
      <c r="D246" s="86"/>
      <c r="E246" s="86"/>
      <c r="F246" s="86"/>
      <c r="G246" s="10"/>
      <c r="H246" s="10"/>
      <c r="I246" s="8"/>
    </row>
    <row r="247" spans="2:9" s="4" customFormat="1" ht="15" customHeight="1">
      <c r="B247" s="16"/>
      <c r="C247" s="86"/>
      <c r="D247" s="86"/>
      <c r="E247" s="86"/>
      <c r="F247" s="86"/>
      <c r="G247" s="10"/>
      <c r="H247" s="10"/>
      <c r="I247" s="8"/>
    </row>
    <row r="248" spans="2:9" s="4" customFormat="1" ht="15" customHeight="1">
      <c r="B248" s="16"/>
      <c r="C248" s="86"/>
      <c r="D248" s="86"/>
      <c r="E248" s="86"/>
      <c r="F248" s="86"/>
      <c r="G248" s="10"/>
      <c r="H248" s="10"/>
      <c r="I248" s="8"/>
    </row>
    <row r="249" spans="2:9" s="4" customFormat="1" ht="15" customHeight="1">
      <c r="B249" s="16"/>
      <c r="C249" s="86"/>
      <c r="D249" s="86"/>
      <c r="E249" s="86"/>
      <c r="F249" s="86"/>
      <c r="G249" s="10"/>
      <c r="H249" s="10"/>
      <c r="I249" s="8"/>
    </row>
    <row r="250" spans="2:9" s="4" customFormat="1" ht="15" customHeight="1">
      <c r="B250" s="16"/>
      <c r="C250" s="86"/>
      <c r="D250" s="86"/>
      <c r="E250" s="86"/>
      <c r="F250" s="86"/>
      <c r="G250" s="10"/>
      <c r="H250" s="10"/>
      <c r="I250" s="8"/>
    </row>
    <row r="251" spans="2:9" s="4" customFormat="1" ht="15" customHeight="1">
      <c r="B251" s="16"/>
      <c r="C251" s="86"/>
      <c r="D251" s="86"/>
      <c r="E251" s="86"/>
      <c r="F251" s="86"/>
      <c r="G251" s="10"/>
      <c r="H251" s="10"/>
      <c r="I251" s="8"/>
    </row>
    <row r="252" spans="2:9" s="4" customFormat="1" ht="15" customHeight="1">
      <c r="B252" s="16"/>
      <c r="C252" s="86"/>
      <c r="D252" s="86"/>
      <c r="E252" s="86"/>
      <c r="F252" s="86"/>
      <c r="G252" s="10"/>
      <c r="H252" s="10"/>
      <c r="I252" s="8"/>
    </row>
    <row r="253" spans="2:9" s="4" customFormat="1" ht="15" customHeight="1">
      <c r="B253" s="16"/>
      <c r="C253" s="86"/>
      <c r="D253" s="86"/>
      <c r="E253" s="86"/>
      <c r="F253" s="86"/>
      <c r="G253" s="10"/>
      <c r="H253" s="10"/>
      <c r="I253" s="8"/>
    </row>
    <row r="254" spans="2:9" s="4" customFormat="1" ht="15" customHeight="1">
      <c r="B254" s="16"/>
      <c r="C254" s="86"/>
      <c r="D254" s="86"/>
      <c r="E254" s="86"/>
      <c r="F254" s="86"/>
      <c r="G254" s="10"/>
      <c r="H254" s="10"/>
      <c r="I254" s="8"/>
    </row>
    <row r="255" spans="2:9" s="4" customFormat="1" ht="15" customHeight="1">
      <c r="B255" s="16"/>
      <c r="C255" s="86"/>
      <c r="D255" s="86"/>
      <c r="E255" s="86"/>
      <c r="F255" s="86"/>
      <c r="G255" s="10"/>
      <c r="H255" s="10"/>
      <c r="I255" s="8"/>
    </row>
    <row r="256" spans="2:9" s="4" customFormat="1" ht="15" customHeight="1">
      <c r="B256" s="16"/>
      <c r="C256" s="86"/>
      <c r="D256" s="86"/>
      <c r="E256" s="86"/>
      <c r="F256" s="86"/>
      <c r="G256" s="10"/>
      <c r="H256" s="10"/>
      <c r="I256" s="8"/>
    </row>
    <row r="257" spans="2:9" s="4" customFormat="1" ht="15" customHeight="1">
      <c r="B257" s="16"/>
      <c r="C257" s="86"/>
      <c r="D257" s="86"/>
      <c r="E257" s="86"/>
      <c r="F257" s="86"/>
      <c r="G257" s="10"/>
      <c r="H257" s="10"/>
      <c r="I257" s="8"/>
    </row>
    <row r="258" spans="2:9" s="4" customFormat="1" ht="15" customHeight="1">
      <c r="B258" s="16"/>
      <c r="C258" s="86"/>
      <c r="D258" s="86"/>
      <c r="E258" s="86"/>
      <c r="F258" s="86"/>
      <c r="G258" s="10"/>
      <c r="H258" s="10"/>
      <c r="I258" s="8"/>
    </row>
    <row r="259" spans="2:9" s="4" customFormat="1" ht="15" customHeight="1">
      <c r="B259" s="16"/>
      <c r="C259" s="86"/>
      <c r="D259" s="86"/>
      <c r="E259" s="86"/>
      <c r="F259" s="86"/>
      <c r="G259" s="10"/>
      <c r="H259" s="10"/>
      <c r="I259" s="8"/>
    </row>
    <row r="260" spans="2:9" s="4" customFormat="1" ht="15" customHeight="1">
      <c r="B260" s="16"/>
      <c r="C260" s="86"/>
      <c r="D260" s="86"/>
      <c r="E260" s="86"/>
      <c r="F260" s="86"/>
      <c r="G260" s="10"/>
      <c r="H260" s="10"/>
      <c r="I260" s="8"/>
    </row>
    <row r="261" spans="2:9" s="4" customFormat="1" ht="15" customHeight="1">
      <c r="B261" s="16"/>
      <c r="C261" s="86"/>
      <c r="D261" s="86"/>
      <c r="E261" s="86"/>
      <c r="F261" s="86"/>
      <c r="G261" s="10"/>
      <c r="H261" s="10"/>
      <c r="I261" s="8"/>
    </row>
    <row r="262" spans="2:9" s="4" customFormat="1" ht="15" customHeight="1">
      <c r="B262" s="16"/>
      <c r="C262" s="86"/>
      <c r="D262" s="86"/>
      <c r="E262" s="86"/>
      <c r="F262" s="86"/>
      <c r="G262" s="10"/>
      <c r="H262" s="10"/>
      <c r="I262" s="8"/>
    </row>
    <row r="263" spans="2:9" s="4" customFormat="1" ht="15" customHeight="1">
      <c r="B263" s="16"/>
      <c r="C263" s="86"/>
      <c r="D263" s="86"/>
      <c r="E263" s="86"/>
      <c r="F263" s="86"/>
      <c r="G263" s="10"/>
      <c r="H263" s="10"/>
      <c r="I263" s="8"/>
    </row>
    <row r="264" spans="2:9" s="4" customFormat="1" ht="15" customHeight="1">
      <c r="B264" s="16"/>
      <c r="C264" s="86"/>
      <c r="D264" s="86"/>
      <c r="E264" s="86"/>
      <c r="F264" s="86"/>
      <c r="G264" s="10"/>
      <c r="H264" s="10"/>
      <c r="I264" s="8"/>
    </row>
    <row r="265" spans="2:9" s="4" customFormat="1" ht="15" customHeight="1">
      <c r="B265" s="16"/>
      <c r="C265" s="86"/>
      <c r="D265" s="86"/>
      <c r="E265" s="86"/>
      <c r="F265" s="86"/>
      <c r="G265" s="10"/>
      <c r="H265" s="10"/>
      <c r="I265" s="8"/>
    </row>
    <row r="266" spans="2:9" s="4" customFormat="1" ht="15" customHeight="1">
      <c r="B266" s="16"/>
      <c r="C266" s="89"/>
      <c r="D266" s="89"/>
      <c r="E266" s="89"/>
      <c r="F266" s="89"/>
      <c r="G266" s="12"/>
      <c r="H266" s="10"/>
      <c r="I266" s="8"/>
    </row>
    <row r="267" spans="2:9" s="4" customFormat="1" ht="15" customHeight="1">
      <c r="B267" s="16"/>
      <c r="C267" s="89"/>
      <c r="D267" s="89"/>
      <c r="E267" s="89"/>
      <c r="F267" s="89"/>
      <c r="G267" s="12"/>
      <c r="H267" s="10"/>
      <c r="I267" s="8"/>
    </row>
    <row r="268" spans="2:9" s="4" customFormat="1" ht="15" customHeight="1">
      <c r="B268" s="16"/>
      <c r="C268" s="86"/>
      <c r="D268" s="86"/>
      <c r="E268" s="86"/>
      <c r="F268" s="86"/>
      <c r="G268" s="10"/>
      <c r="H268" s="10"/>
      <c r="I268" s="8"/>
    </row>
    <row r="269" spans="2:9" s="4" customFormat="1" ht="15" customHeight="1">
      <c r="B269" s="16"/>
      <c r="C269" s="86"/>
      <c r="D269" s="86"/>
      <c r="E269" s="86"/>
      <c r="F269" s="86"/>
      <c r="G269" s="10"/>
      <c r="H269" s="10"/>
      <c r="I269" s="8"/>
    </row>
    <row r="270" spans="2:9" s="4" customFormat="1" ht="15" customHeight="1">
      <c r="B270" s="16"/>
      <c r="C270" s="86"/>
      <c r="D270" s="86"/>
      <c r="E270" s="86"/>
      <c r="F270" s="86"/>
      <c r="G270" s="10"/>
      <c r="H270" s="10"/>
      <c r="I270" s="8"/>
    </row>
    <row r="271" spans="2:9" s="4" customFormat="1" ht="15" customHeight="1">
      <c r="B271" s="16"/>
      <c r="C271" s="86"/>
      <c r="D271" s="86"/>
      <c r="E271" s="86"/>
      <c r="F271" s="86"/>
      <c r="G271" s="10"/>
      <c r="H271" s="10"/>
      <c r="I271" s="8"/>
    </row>
    <row r="272" spans="2:9" s="4" customFormat="1" ht="15" customHeight="1">
      <c r="B272" s="16"/>
      <c r="C272" s="89"/>
      <c r="D272" s="89"/>
      <c r="E272" s="89"/>
      <c r="F272" s="89"/>
      <c r="G272" s="12"/>
      <c r="H272" s="10"/>
      <c r="I272" s="8"/>
    </row>
    <row r="273" spans="2:9" s="4" customFormat="1" ht="15" customHeight="1">
      <c r="B273" s="16"/>
      <c r="C273" s="89"/>
      <c r="D273" s="89"/>
      <c r="E273" s="89"/>
      <c r="F273" s="89"/>
      <c r="G273" s="12"/>
      <c r="H273" s="10"/>
      <c r="I273" s="8"/>
    </row>
    <row r="274" spans="2:9" s="4" customFormat="1" ht="15" customHeight="1">
      <c r="B274" s="16"/>
      <c r="C274" s="89"/>
      <c r="D274" s="89"/>
      <c r="E274" s="89"/>
      <c r="F274" s="89"/>
      <c r="G274" s="12"/>
      <c r="H274" s="10"/>
      <c r="I274" s="8"/>
    </row>
    <row r="275" spans="2:9" s="4" customFormat="1" ht="15" customHeight="1">
      <c r="B275" s="16"/>
      <c r="C275" s="86"/>
      <c r="D275" s="90"/>
      <c r="E275" s="90"/>
      <c r="F275" s="90"/>
      <c r="G275" s="6"/>
      <c r="H275" s="9"/>
      <c r="I275" s="15"/>
    </row>
    <row r="276" spans="2:14" s="4" customFormat="1" ht="15" customHeight="1">
      <c r="B276" s="16"/>
      <c r="C276" s="86"/>
      <c r="D276" s="90"/>
      <c r="E276" s="90"/>
      <c r="F276" s="90"/>
      <c r="G276" s="13"/>
      <c r="H276" s="7"/>
      <c r="I276" s="7"/>
      <c r="J276" s="8"/>
      <c r="K276" s="8"/>
      <c r="L276" s="8"/>
      <c r="M276" s="8"/>
      <c r="N276" s="8"/>
    </row>
    <row r="277" spans="2:9" s="4" customFormat="1" ht="15" customHeight="1">
      <c r="B277" s="16"/>
      <c r="C277" s="86"/>
      <c r="D277" s="86"/>
      <c r="E277" s="86"/>
      <c r="F277" s="86"/>
      <c r="G277" s="10"/>
      <c r="H277" s="10"/>
      <c r="I277" s="8"/>
    </row>
    <row r="278" spans="2:9" s="4" customFormat="1" ht="15" customHeight="1">
      <c r="B278" s="16"/>
      <c r="C278" s="86"/>
      <c r="D278" s="86"/>
      <c r="E278" s="86"/>
      <c r="F278" s="86"/>
      <c r="G278" s="10"/>
      <c r="H278" s="10"/>
      <c r="I278" s="8"/>
    </row>
    <row r="279" spans="2:9" s="4" customFormat="1" ht="15" customHeight="1">
      <c r="B279" s="16"/>
      <c r="C279" s="86"/>
      <c r="D279" s="86"/>
      <c r="E279" s="86"/>
      <c r="F279" s="86"/>
      <c r="G279" s="10"/>
      <c r="H279" s="10"/>
      <c r="I279" s="8"/>
    </row>
    <row r="280" spans="2:9" s="4" customFormat="1" ht="15" customHeight="1">
      <c r="B280" s="16"/>
      <c r="C280" s="86"/>
      <c r="D280" s="86"/>
      <c r="E280" s="86"/>
      <c r="F280" s="86"/>
      <c r="G280" s="10"/>
      <c r="H280" s="10"/>
      <c r="I280" s="8"/>
    </row>
    <row r="281" spans="2:9" s="4" customFormat="1" ht="15" customHeight="1">
      <c r="B281" s="16"/>
      <c r="C281" s="86"/>
      <c r="D281" s="86"/>
      <c r="E281" s="86"/>
      <c r="F281" s="86"/>
      <c r="G281" s="10"/>
      <c r="H281" s="10"/>
      <c r="I281" s="8"/>
    </row>
    <row r="282" spans="2:9" s="4" customFormat="1" ht="15" customHeight="1">
      <c r="B282" s="16"/>
      <c r="C282" s="86"/>
      <c r="D282" s="86"/>
      <c r="E282" s="86"/>
      <c r="F282" s="86"/>
      <c r="G282" s="10"/>
      <c r="H282" s="10"/>
      <c r="I282" s="8"/>
    </row>
    <row r="283" spans="2:9" s="4" customFormat="1" ht="15" customHeight="1">
      <c r="B283" s="16"/>
      <c r="C283" s="86"/>
      <c r="D283" s="86"/>
      <c r="E283" s="86"/>
      <c r="F283" s="86"/>
      <c r="G283" s="10"/>
      <c r="H283" s="10"/>
      <c r="I283" s="8"/>
    </row>
    <row r="284" spans="2:9" s="4" customFormat="1" ht="15" customHeight="1">
      <c r="B284" s="16"/>
      <c r="C284" s="86"/>
      <c r="D284" s="86"/>
      <c r="E284" s="86"/>
      <c r="F284" s="86"/>
      <c r="G284" s="10"/>
      <c r="H284" s="10"/>
      <c r="I284" s="8"/>
    </row>
    <row r="285" spans="2:9" s="4" customFormat="1" ht="15" customHeight="1">
      <c r="B285" s="16"/>
      <c r="C285" s="86"/>
      <c r="D285" s="86"/>
      <c r="E285" s="86"/>
      <c r="F285" s="86"/>
      <c r="G285" s="10"/>
      <c r="H285" s="10"/>
      <c r="I285" s="8"/>
    </row>
    <row r="286" spans="2:9" s="4" customFormat="1" ht="15" customHeight="1">
      <c r="B286" s="16"/>
      <c r="C286" s="86"/>
      <c r="D286" s="86"/>
      <c r="E286" s="86"/>
      <c r="F286" s="86"/>
      <c r="G286" s="10"/>
      <c r="H286" s="10"/>
      <c r="I286" s="8"/>
    </row>
    <row r="287" spans="2:9" s="4" customFormat="1" ht="15" customHeight="1">
      <c r="B287" s="16"/>
      <c r="C287" s="86"/>
      <c r="D287" s="86"/>
      <c r="E287" s="86"/>
      <c r="F287" s="86"/>
      <c r="G287" s="10"/>
      <c r="H287" s="10"/>
      <c r="I287" s="8"/>
    </row>
    <row r="288" spans="2:9" s="4" customFormat="1" ht="15" customHeight="1">
      <c r="B288" s="16"/>
      <c r="C288" s="86"/>
      <c r="D288" s="86"/>
      <c r="E288" s="86"/>
      <c r="F288" s="86"/>
      <c r="G288" s="10"/>
      <c r="H288" s="10"/>
      <c r="I288" s="8"/>
    </row>
    <row r="289" spans="2:9" s="4" customFormat="1" ht="15" customHeight="1">
      <c r="B289" s="16"/>
      <c r="C289" s="86"/>
      <c r="D289" s="86"/>
      <c r="E289" s="86"/>
      <c r="F289" s="86"/>
      <c r="G289" s="10"/>
      <c r="H289" s="10"/>
      <c r="I289" s="8"/>
    </row>
    <row r="290" spans="2:9" s="4" customFormat="1" ht="15" customHeight="1">
      <c r="B290" s="16"/>
      <c r="C290" s="86"/>
      <c r="D290" s="86"/>
      <c r="E290" s="86"/>
      <c r="F290" s="86"/>
      <c r="G290" s="10"/>
      <c r="H290" s="10"/>
      <c r="I290" s="8"/>
    </row>
    <row r="291" spans="2:9" s="4" customFormat="1" ht="15" customHeight="1">
      <c r="B291" s="16"/>
      <c r="C291" s="86"/>
      <c r="D291" s="86"/>
      <c r="E291" s="86"/>
      <c r="F291" s="86"/>
      <c r="G291" s="10"/>
      <c r="H291" s="10"/>
      <c r="I291" s="8"/>
    </row>
    <row r="292" spans="2:9" s="4" customFormat="1" ht="15" customHeight="1">
      <c r="B292" s="16"/>
      <c r="C292" s="86"/>
      <c r="D292" s="86"/>
      <c r="E292" s="86"/>
      <c r="F292" s="86"/>
      <c r="G292" s="10"/>
      <c r="H292" s="10"/>
      <c r="I292" s="8"/>
    </row>
    <row r="293" spans="2:9" s="4" customFormat="1" ht="15" customHeight="1">
      <c r="B293" s="16"/>
      <c r="C293" s="86"/>
      <c r="D293" s="86"/>
      <c r="E293" s="86"/>
      <c r="F293" s="86"/>
      <c r="G293" s="10"/>
      <c r="H293" s="10"/>
      <c r="I293" s="8"/>
    </row>
    <row r="294" spans="2:9" s="4" customFormat="1" ht="15" customHeight="1">
      <c r="B294" s="16"/>
      <c r="C294" s="86"/>
      <c r="D294" s="86"/>
      <c r="E294" s="86"/>
      <c r="F294" s="86"/>
      <c r="G294" s="10"/>
      <c r="H294" s="10"/>
      <c r="I294" s="8"/>
    </row>
    <row r="295" spans="2:9" s="4" customFormat="1" ht="15" customHeight="1">
      <c r="B295" s="16"/>
      <c r="C295" s="86"/>
      <c r="D295" s="86"/>
      <c r="E295" s="86"/>
      <c r="F295" s="86"/>
      <c r="G295" s="10"/>
      <c r="H295" s="10"/>
      <c r="I295" s="8"/>
    </row>
    <row r="296" spans="2:9" s="4" customFormat="1" ht="15" customHeight="1">
      <c r="B296" s="16"/>
      <c r="C296" s="86"/>
      <c r="D296" s="86"/>
      <c r="E296" s="86"/>
      <c r="F296" s="86"/>
      <c r="G296" s="10"/>
      <c r="H296" s="10"/>
      <c r="I296" s="8"/>
    </row>
    <row r="297" spans="2:9" s="4" customFormat="1" ht="15" customHeight="1">
      <c r="B297" s="16"/>
      <c r="C297" s="86"/>
      <c r="D297" s="86"/>
      <c r="E297" s="86"/>
      <c r="F297" s="86"/>
      <c r="G297" s="10"/>
      <c r="H297" s="10"/>
      <c r="I297" s="8"/>
    </row>
    <row r="298" spans="2:9" s="4" customFormat="1" ht="15" customHeight="1">
      <c r="B298" s="16"/>
      <c r="C298" s="86"/>
      <c r="D298" s="86"/>
      <c r="E298" s="86"/>
      <c r="F298" s="86"/>
      <c r="G298" s="10"/>
      <c r="H298" s="10"/>
      <c r="I298" s="8"/>
    </row>
    <row r="299" spans="2:9" s="4" customFormat="1" ht="15" customHeight="1">
      <c r="B299" s="16"/>
      <c r="C299" s="86"/>
      <c r="D299" s="86"/>
      <c r="E299" s="86"/>
      <c r="F299" s="86"/>
      <c r="G299" s="10"/>
      <c r="H299" s="10"/>
      <c r="I299" s="8"/>
    </row>
    <row r="300" spans="2:9" s="4" customFormat="1" ht="15" customHeight="1">
      <c r="B300" s="16"/>
      <c r="C300" s="86"/>
      <c r="D300" s="86"/>
      <c r="E300" s="86"/>
      <c r="F300" s="86"/>
      <c r="G300" s="10"/>
      <c r="H300" s="10"/>
      <c r="I300" s="8"/>
    </row>
    <row r="301" spans="2:9" s="4" customFormat="1" ht="15" customHeight="1">
      <c r="B301" s="16"/>
      <c r="C301" s="86"/>
      <c r="D301" s="86"/>
      <c r="E301" s="86"/>
      <c r="F301" s="86"/>
      <c r="G301" s="10"/>
      <c r="H301" s="10"/>
      <c r="I301" s="8"/>
    </row>
    <row r="302" spans="2:9" s="4" customFormat="1" ht="15" customHeight="1">
      <c r="B302" s="16"/>
      <c r="C302" s="86"/>
      <c r="D302" s="86"/>
      <c r="E302" s="86"/>
      <c r="F302" s="86"/>
      <c r="G302" s="10"/>
      <c r="H302" s="10"/>
      <c r="I302" s="8"/>
    </row>
    <row r="303" spans="2:9" s="4" customFormat="1" ht="15" customHeight="1">
      <c r="B303" s="16"/>
      <c r="C303" s="86"/>
      <c r="D303" s="86"/>
      <c r="E303" s="86"/>
      <c r="F303" s="86"/>
      <c r="G303" s="10"/>
      <c r="H303" s="10"/>
      <c r="I303" s="8"/>
    </row>
    <row r="304" spans="2:9" s="4" customFormat="1" ht="15" customHeight="1">
      <c r="B304" s="16"/>
      <c r="C304" s="86"/>
      <c r="D304" s="86"/>
      <c r="E304" s="86"/>
      <c r="F304" s="86"/>
      <c r="G304" s="10"/>
      <c r="H304" s="10"/>
      <c r="I304" s="8"/>
    </row>
    <row r="305" spans="2:9" s="4" customFormat="1" ht="15" customHeight="1">
      <c r="B305" s="16"/>
      <c r="C305" s="86"/>
      <c r="D305" s="86"/>
      <c r="E305" s="86"/>
      <c r="F305" s="86"/>
      <c r="G305" s="10"/>
      <c r="H305" s="10"/>
      <c r="I305" s="8"/>
    </row>
    <row r="306" spans="2:9" s="4" customFormat="1" ht="15" customHeight="1">
      <c r="B306" s="16"/>
      <c r="C306" s="86"/>
      <c r="D306" s="86"/>
      <c r="E306" s="86"/>
      <c r="F306" s="86"/>
      <c r="G306" s="10"/>
      <c r="H306" s="10"/>
      <c r="I306" s="8"/>
    </row>
    <row r="307" spans="2:9" s="4" customFormat="1" ht="15" customHeight="1">
      <c r="B307" s="16"/>
      <c r="C307" s="86"/>
      <c r="D307" s="86"/>
      <c r="E307" s="86"/>
      <c r="F307" s="86"/>
      <c r="G307" s="10"/>
      <c r="H307" s="10"/>
      <c r="I307" s="8"/>
    </row>
    <row r="308" spans="2:9" s="4" customFormat="1" ht="15" customHeight="1">
      <c r="B308" s="16"/>
      <c r="C308" s="86"/>
      <c r="D308" s="86"/>
      <c r="E308" s="86"/>
      <c r="F308" s="86"/>
      <c r="G308" s="10"/>
      <c r="H308" s="10"/>
      <c r="I308" s="8"/>
    </row>
    <row r="309" spans="2:9" s="4" customFormat="1" ht="15" customHeight="1">
      <c r="B309" s="16"/>
      <c r="C309" s="86"/>
      <c r="D309" s="86"/>
      <c r="E309" s="86"/>
      <c r="F309" s="86"/>
      <c r="G309" s="10"/>
      <c r="H309" s="10"/>
      <c r="I309" s="8"/>
    </row>
    <row r="310" spans="2:9" s="4" customFormat="1" ht="15" customHeight="1">
      <c r="B310" s="16"/>
      <c r="C310" s="86"/>
      <c r="D310" s="86"/>
      <c r="E310" s="86"/>
      <c r="F310" s="86"/>
      <c r="G310" s="10"/>
      <c r="H310" s="10"/>
      <c r="I310" s="8"/>
    </row>
    <row r="311" spans="2:9" s="4" customFormat="1" ht="15" customHeight="1">
      <c r="B311" s="16"/>
      <c r="C311" s="86"/>
      <c r="D311" s="86"/>
      <c r="E311" s="86"/>
      <c r="F311" s="86"/>
      <c r="G311" s="10"/>
      <c r="H311" s="10"/>
      <c r="I311" s="8"/>
    </row>
    <row r="312" spans="2:9" s="4" customFormat="1" ht="15" customHeight="1">
      <c r="B312" s="16"/>
      <c r="C312" s="86"/>
      <c r="D312" s="86"/>
      <c r="E312" s="86"/>
      <c r="F312" s="86"/>
      <c r="G312" s="10"/>
      <c r="H312" s="10"/>
      <c r="I312" s="8"/>
    </row>
    <row r="313" spans="2:9" s="4" customFormat="1" ht="15" customHeight="1">
      <c r="B313" s="16"/>
      <c r="C313" s="86"/>
      <c r="D313" s="86"/>
      <c r="E313" s="86"/>
      <c r="F313" s="86"/>
      <c r="G313" s="10"/>
      <c r="H313" s="10"/>
      <c r="I313" s="8"/>
    </row>
    <row r="314" spans="2:9" s="4" customFormat="1" ht="15" customHeight="1">
      <c r="B314" s="16"/>
      <c r="C314" s="86"/>
      <c r="D314" s="86"/>
      <c r="E314" s="86"/>
      <c r="F314" s="86"/>
      <c r="G314" s="10"/>
      <c r="H314" s="10"/>
      <c r="I314" s="8"/>
    </row>
    <row r="315" spans="2:9" s="4" customFormat="1" ht="15" customHeight="1">
      <c r="B315" s="16"/>
      <c r="C315" s="86"/>
      <c r="D315" s="86"/>
      <c r="E315" s="86"/>
      <c r="F315" s="86"/>
      <c r="G315" s="10"/>
      <c r="H315" s="10"/>
      <c r="I315" s="8"/>
    </row>
    <row r="316" spans="2:9" s="4" customFormat="1" ht="15" customHeight="1">
      <c r="B316" s="16"/>
      <c r="C316" s="86"/>
      <c r="D316" s="86"/>
      <c r="E316" s="86"/>
      <c r="F316" s="86"/>
      <c r="G316" s="10"/>
      <c r="H316" s="10"/>
      <c r="I316" s="8"/>
    </row>
    <row r="317" spans="2:9" s="4" customFormat="1" ht="15" customHeight="1">
      <c r="B317" s="16"/>
      <c r="C317" s="86"/>
      <c r="D317" s="86"/>
      <c r="E317" s="86"/>
      <c r="F317" s="86"/>
      <c r="G317" s="10"/>
      <c r="H317" s="10"/>
      <c r="I317" s="8"/>
    </row>
    <row r="318" spans="2:9" s="4" customFormat="1" ht="15" customHeight="1">
      <c r="B318" s="16"/>
      <c r="C318" s="86"/>
      <c r="D318" s="86"/>
      <c r="E318" s="86"/>
      <c r="F318" s="86"/>
      <c r="G318" s="10"/>
      <c r="H318" s="10"/>
      <c r="I318" s="8"/>
    </row>
    <row r="319" spans="2:9" s="4" customFormat="1" ht="15" customHeight="1">
      <c r="B319" s="16"/>
      <c r="C319" s="86"/>
      <c r="D319" s="86"/>
      <c r="E319" s="86"/>
      <c r="F319" s="86"/>
      <c r="G319" s="10"/>
      <c r="H319" s="10"/>
      <c r="I319" s="8"/>
    </row>
    <row r="320" spans="2:9" s="4" customFormat="1" ht="15" customHeight="1">
      <c r="B320" s="16"/>
      <c r="C320" s="86"/>
      <c r="D320" s="86"/>
      <c r="E320" s="86"/>
      <c r="F320" s="86"/>
      <c r="G320" s="10"/>
      <c r="H320" s="10"/>
      <c r="I320" s="8"/>
    </row>
    <row r="321" spans="2:9" s="4" customFormat="1" ht="15" customHeight="1">
      <c r="B321" s="16"/>
      <c r="C321" s="86"/>
      <c r="D321" s="86"/>
      <c r="E321" s="86"/>
      <c r="F321" s="86"/>
      <c r="G321" s="10"/>
      <c r="H321" s="10"/>
      <c r="I321" s="8"/>
    </row>
    <row r="322" spans="2:9" s="4" customFormat="1" ht="15" customHeight="1">
      <c r="B322" s="16"/>
      <c r="C322" s="86"/>
      <c r="D322" s="86"/>
      <c r="E322" s="86"/>
      <c r="F322" s="86"/>
      <c r="G322" s="10"/>
      <c r="H322" s="10"/>
      <c r="I322" s="8"/>
    </row>
    <row r="323" spans="2:9" s="4" customFormat="1" ht="15" customHeight="1">
      <c r="B323" s="16"/>
      <c r="C323" s="86"/>
      <c r="D323" s="86"/>
      <c r="E323" s="86"/>
      <c r="F323" s="86"/>
      <c r="G323" s="10"/>
      <c r="H323" s="10"/>
      <c r="I323" s="8"/>
    </row>
    <row r="324" spans="2:9" s="4" customFormat="1" ht="15" customHeight="1">
      <c r="B324" s="16"/>
      <c r="C324" s="86"/>
      <c r="D324" s="86"/>
      <c r="E324" s="86"/>
      <c r="F324" s="86"/>
      <c r="G324" s="10"/>
      <c r="H324" s="10"/>
      <c r="I324" s="8"/>
    </row>
    <row r="325" spans="2:9" s="4" customFormat="1" ht="15" customHeight="1">
      <c r="B325" s="16"/>
      <c r="C325" s="86"/>
      <c r="D325" s="86"/>
      <c r="E325" s="86"/>
      <c r="F325" s="86"/>
      <c r="G325" s="10"/>
      <c r="H325" s="10"/>
      <c r="I325" s="8"/>
    </row>
    <row r="326" spans="2:9" s="4" customFormat="1" ht="15" customHeight="1">
      <c r="B326" s="16"/>
      <c r="C326" s="86"/>
      <c r="D326" s="86"/>
      <c r="E326" s="86"/>
      <c r="F326" s="86"/>
      <c r="G326" s="10"/>
      <c r="H326" s="10"/>
      <c r="I326" s="8"/>
    </row>
    <row r="327" spans="2:9" s="4" customFormat="1" ht="15" customHeight="1">
      <c r="B327" s="16"/>
      <c r="C327" s="86"/>
      <c r="D327" s="86"/>
      <c r="E327" s="86"/>
      <c r="F327" s="86"/>
      <c r="G327" s="10"/>
      <c r="H327" s="10"/>
      <c r="I327" s="8"/>
    </row>
    <row r="328" spans="2:9" s="4" customFormat="1" ht="15" customHeight="1">
      <c r="B328" s="16"/>
      <c r="C328" s="86"/>
      <c r="D328" s="86"/>
      <c r="E328" s="86"/>
      <c r="F328" s="86"/>
      <c r="G328" s="10"/>
      <c r="H328" s="10"/>
      <c r="I328" s="8"/>
    </row>
    <row r="329" spans="2:9" s="4" customFormat="1" ht="15" customHeight="1">
      <c r="B329" s="16"/>
      <c r="C329" s="89"/>
      <c r="D329" s="89"/>
      <c r="E329" s="89"/>
      <c r="F329" s="89"/>
      <c r="G329" s="12"/>
      <c r="H329" s="10"/>
      <c r="I329" s="8"/>
    </row>
    <row r="330" spans="2:9" s="4" customFormat="1" ht="15" customHeight="1">
      <c r="B330" s="16"/>
      <c r="C330" s="86"/>
      <c r="D330" s="86"/>
      <c r="E330" s="86"/>
      <c r="F330" s="86"/>
      <c r="G330" s="10"/>
      <c r="H330" s="10"/>
      <c r="I330" s="8"/>
    </row>
    <row r="331" spans="2:9" s="4" customFormat="1" ht="15" customHeight="1">
      <c r="B331" s="16"/>
      <c r="C331" s="86"/>
      <c r="D331" s="86"/>
      <c r="E331" s="86"/>
      <c r="F331" s="86"/>
      <c r="G331" s="10"/>
      <c r="H331" s="10"/>
      <c r="I331" s="8"/>
    </row>
    <row r="332" spans="2:9" s="4" customFormat="1" ht="15" customHeight="1">
      <c r="B332" s="16"/>
      <c r="C332" s="86"/>
      <c r="D332" s="86"/>
      <c r="E332" s="86"/>
      <c r="F332" s="86"/>
      <c r="G332" s="10"/>
      <c r="H332" s="10"/>
      <c r="I332" s="8"/>
    </row>
    <row r="333" spans="2:9" s="4" customFormat="1" ht="15" customHeight="1">
      <c r="B333" s="16"/>
      <c r="C333" s="86"/>
      <c r="D333" s="86"/>
      <c r="E333" s="86"/>
      <c r="F333" s="86"/>
      <c r="G333" s="10"/>
      <c r="H333" s="10"/>
      <c r="I333" s="8"/>
    </row>
    <row r="334" spans="2:9" s="4" customFormat="1" ht="15" customHeight="1">
      <c r="B334" s="16"/>
      <c r="C334" s="86"/>
      <c r="D334" s="86"/>
      <c r="E334" s="86"/>
      <c r="F334" s="86"/>
      <c r="G334" s="10"/>
      <c r="H334" s="10"/>
      <c r="I334" s="8"/>
    </row>
    <row r="335" spans="2:9" s="4" customFormat="1" ht="15" customHeight="1">
      <c r="B335" s="16"/>
      <c r="C335" s="86"/>
      <c r="D335" s="86"/>
      <c r="E335" s="86"/>
      <c r="F335" s="86"/>
      <c r="G335" s="10"/>
      <c r="H335" s="10"/>
      <c r="I335" s="8"/>
    </row>
    <row r="336" spans="2:9" s="4" customFormat="1" ht="15" customHeight="1">
      <c r="B336" s="16"/>
      <c r="C336" s="86"/>
      <c r="D336" s="86"/>
      <c r="E336" s="86"/>
      <c r="F336" s="86"/>
      <c r="G336" s="10"/>
      <c r="H336" s="10"/>
      <c r="I336" s="8"/>
    </row>
    <row r="337" spans="2:9" s="4" customFormat="1" ht="15" customHeight="1">
      <c r="B337" s="16"/>
      <c r="C337" s="86"/>
      <c r="D337" s="86"/>
      <c r="E337" s="86"/>
      <c r="F337" s="86"/>
      <c r="G337" s="10"/>
      <c r="H337" s="10"/>
      <c r="I337" s="8"/>
    </row>
    <row r="338" spans="2:9" s="4" customFormat="1" ht="15" customHeight="1">
      <c r="B338" s="16"/>
      <c r="C338" s="86"/>
      <c r="D338" s="86"/>
      <c r="E338" s="86"/>
      <c r="F338" s="86"/>
      <c r="G338" s="10"/>
      <c r="H338" s="10"/>
      <c r="I338" s="8"/>
    </row>
    <row r="339" spans="2:9" s="4" customFormat="1" ht="15" customHeight="1">
      <c r="B339" s="16"/>
      <c r="C339" s="86"/>
      <c r="D339" s="86"/>
      <c r="E339" s="86"/>
      <c r="F339" s="86"/>
      <c r="G339" s="10"/>
      <c r="H339" s="10"/>
      <c r="I339" s="8"/>
    </row>
    <row r="340" spans="2:9" s="4" customFormat="1" ht="15" customHeight="1">
      <c r="B340" s="16"/>
      <c r="C340" s="86"/>
      <c r="D340" s="86"/>
      <c r="E340" s="86"/>
      <c r="F340" s="86"/>
      <c r="G340" s="10"/>
      <c r="H340" s="10"/>
      <c r="I340" s="8"/>
    </row>
    <row r="341" spans="2:9" s="4" customFormat="1" ht="15" customHeight="1">
      <c r="B341" s="16"/>
      <c r="C341" s="86"/>
      <c r="D341" s="86"/>
      <c r="E341" s="86"/>
      <c r="F341" s="86"/>
      <c r="G341" s="10"/>
      <c r="H341" s="10"/>
      <c r="I341" s="8"/>
    </row>
    <row r="342" spans="2:9" s="4" customFormat="1" ht="15" customHeight="1">
      <c r="B342" s="16"/>
      <c r="C342" s="86"/>
      <c r="D342" s="86"/>
      <c r="E342" s="86"/>
      <c r="F342" s="86"/>
      <c r="G342" s="10"/>
      <c r="H342" s="10"/>
      <c r="I342" s="8"/>
    </row>
    <row r="343" spans="2:9" s="4" customFormat="1" ht="15" customHeight="1">
      <c r="B343" s="16"/>
      <c r="C343" s="86"/>
      <c r="D343" s="86"/>
      <c r="E343" s="86"/>
      <c r="F343" s="86"/>
      <c r="G343" s="10"/>
      <c r="H343" s="10"/>
      <c r="I343" s="8"/>
    </row>
    <row r="344" spans="2:9" s="4" customFormat="1" ht="15" customHeight="1">
      <c r="B344" s="16"/>
      <c r="C344" s="86"/>
      <c r="D344" s="86"/>
      <c r="E344" s="86"/>
      <c r="F344" s="86"/>
      <c r="G344" s="10"/>
      <c r="H344" s="10"/>
      <c r="I344" s="8"/>
    </row>
    <row r="345" spans="2:9" s="4" customFormat="1" ht="15" customHeight="1">
      <c r="B345" s="16"/>
      <c r="C345" s="89"/>
      <c r="D345" s="89"/>
      <c r="E345" s="89"/>
      <c r="F345" s="89"/>
      <c r="G345" s="12"/>
      <c r="H345" s="10"/>
      <c r="I345" s="8"/>
    </row>
    <row r="346" spans="2:9" s="4" customFormat="1" ht="15" customHeight="1">
      <c r="B346" s="16"/>
      <c r="C346" s="86"/>
      <c r="D346" s="86"/>
      <c r="E346" s="86"/>
      <c r="F346" s="86"/>
      <c r="G346" s="10"/>
      <c r="H346" s="10"/>
      <c r="I346" s="8"/>
    </row>
    <row r="347" spans="2:9" s="4" customFormat="1" ht="15" customHeight="1">
      <c r="B347" s="16"/>
      <c r="C347" s="86"/>
      <c r="D347" s="86"/>
      <c r="E347" s="86"/>
      <c r="F347" s="86"/>
      <c r="G347" s="10"/>
      <c r="H347" s="10"/>
      <c r="I347" s="8"/>
    </row>
    <row r="348" spans="2:9" s="4" customFormat="1" ht="15" customHeight="1">
      <c r="B348" s="16"/>
      <c r="C348" s="86"/>
      <c r="D348" s="86"/>
      <c r="E348" s="86"/>
      <c r="F348" s="86"/>
      <c r="G348" s="10"/>
      <c r="H348" s="10"/>
      <c r="I348" s="8"/>
    </row>
    <row r="349" spans="2:9" s="4" customFormat="1" ht="15" customHeight="1">
      <c r="B349" s="16"/>
      <c r="C349" s="86"/>
      <c r="D349" s="86"/>
      <c r="E349" s="86"/>
      <c r="F349" s="86"/>
      <c r="G349" s="10"/>
      <c r="H349" s="10"/>
      <c r="I349" s="8"/>
    </row>
    <row r="350" spans="2:9" s="4" customFormat="1" ht="15" customHeight="1">
      <c r="B350" s="16"/>
      <c r="C350" s="86"/>
      <c r="D350" s="86"/>
      <c r="E350" s="86"/>
      <c r="F350" s="86"/>
      <c r="G350" s="10"/>
      <c r="H350" s="10"/>
      <c r="I350" s="8"/>
    </row>
    <row r="351" spans="2:9" s="4" customFormat="1" ht="15" customHeight="1">
      <c r="B351" s="16"/>
      <c r="C351" s="86"/>
      <c r="D351" s="86"/>
      <c r="E351" s="86"/>
      <c r="F351" s="86"/>
      <c r="G351" s="10"/>
      <c r="H351" s="10"/>
      <c r="I351" s="8"/>
    </row>
    <row r="352" spans="2:9" s="4" customFormat="1" ht="15" customHeight="1">
      <c r="B352" s="16"/>
      <c r="C352" s="86"/>
      <c r="D352" s="86"/>
      <c r="E352" s="86"/>
      <c r="F352" s="86"/>
      <c r="G352" s="10"/>
      <c r="H352" s="10"/>
      <c r="I352" s="8"/>
    </row>
    <row r="353" spans="2:9" s="4" customFormat="1" ht="15" customHeight="1">
      <c r="B353" s="16"/>
      <c r="C353" s="86"/>
      <c r="D353" s="86"/>
      <c r="E353" s="86"/>
      <c r="F353" s="86"/>
      <c r="G353" s="10"/>
      <c r="H353" s="10"/>
      <c r="I353" s="8"/>
    </row>
    <row r="354" spans="2:9" s="4" customFormat="1" ht="15" customHeight="1">
      <c r="B354" s="16"/>
      <c r="C354" s="86"/>
      <c r="D354" s="86"/>
      <c r="E354" s="86"/>
      <c r="F354" s="86"/>
      <c r="G354" s="10"/>
      <c r="H354" s="10"/>
      <c r="I354" s="8"/>
    </row>
    <row r="355" spans="2:9" s="4" customFormat="1" ht="15" customHeight="1">
      <c r="B355" s="16"/>
      <c r="C355" s="86"/>
      <c r="D355" s="86"/>
      <c r="E355" s="86"/>
      <c r="F355" s="86"/>
      <c r="G355" s="10"/>
      <c r="H355" s="10"/>
      <c r="I355" s="8"/>
    </row>
    <row r="356" spans="2:9" s="4" customFormat="1" ht="15" customHeight="1">
      <c r="B356" s="16"/>
      <c r="C356" s="86"/>
      <c r="D356" s="86"/>
      <c r="E356" s="86"/>
      <c r="F356" s="86"/>
      <c r="G356" s="10"/>
      <c r="H356" s="10"/>
      <c r="I356" s="8"/>
    </row>
    <row r="357" spans="2:9" s="4" customFormat="1" ht="15" customHeight="1">
      <c r="B357" s="16"/>
      <c r="C357" s="86"/>
      <c r="D357" s="86"/>
      <c r="E357" s="86"/>
      <c r="F357" s="86"/>
      <c r="G357" s="10"/>
      <c r="H357" s="10"/>
      <c r="I357" s="8"/>
    </row>
    <row r="358" spans="2:9" s="4" customFormat="1" ht="15" customHeight="1">
      <c r="B358" s="16"/>
      <c r="C358" s="86"/>
      <c r="D358" s="86"/>
      <c r="E358" s="86"/>
      <c r="F358" s="86"/>
      <c r="G358" s="10"/>
      <c r="H358" s="10"/>
      <c r="I358" s="8"/>
    </row>
    <row r="359" spans="2:9" s="4" customFormat="1" ht="15" customHeight="1">
      <c r="B359" s="16"/>
      <c r="C359" s="86"/>
      <c r="D359" s="86"/>
      <c r="E359" s="86"/>
      <c r="F359" s="86"/>
      <c r="G359" s="10"/>
      <c r="H359" s="10"/>
      <c r="I359" s="8"/>
    </row>
    <row r="360" spans="2:9" s="4" customFormat="1" ht="15" customHeight="1">
      <c r="B360" s="16"/>
      <c r="C360" s="89"/>
      <c r="D360" s="89"/>
      <c r="E360" s="89"/>
      <c r="F360" s="89"/>
      <c r="G360" s="12"/>
      <c r="H360" s="10"/>
      <c r="I360" s="8"/>
    </row>
    <row r="361" spans="2:9" s="4" customFormat="1" ht="15" customHeight="1">
      <c r="B361" s="16"/>
      <c r="C361" s="89"/>
      <c r="D361" s="89"/>
      <c r="E361" s="89"/>
      <c r="F361" s="89"/>
      <c r="G361" s="12"/>
      <c r="H361" s="10"/>
      <c r="I361" s="8"/>
    </row>
    <row r="362" spans="2:9" s="4" customFormat="1" ht="15" customHeight="1">
      <c r="B362" s="16"/>
      <c r="C362" s="89"/>
      <c r="D362" s="89"/>
      <c r="E362" s="89"/>
      <c r="F362" s="89"/>
      <c r="G362" s="12"/>
      <c r="H362" s="10"/>
      <c r="I362" s="8"/>
    </row>
    <row r="363" spans="2:9" s="4" customFormat="1" ht="15" customHeight="1">
      <c r="B363" s="16"/>
      <c r="C363" s="89"/>
      <c r="D363" s="89"/>
      <c r="E363" s="89"/>
      <c r="F363" s="89"/>
      <c r="G363" s="12"/>
      <c r="H363" s="10"/>
      <c r="I363" s="8"/>
    </row>
    <row r="364" spans="2:9" s="4" customFormat="1" ht="15" customHeight="1">
      <c r="B364" s="16"/>
      <c r="C364" s="89"/>
      <c r="D364" s="89"/>
      <c r="E364" s="89"/>
      <c r="F364" s="89"/>
      <c r="G364" s="12"/>
      <c r="H364" s="10"/>
      <c r="I364" s="8"/>
    </row>
    <row r="365" spans="2:9" s="4" customFormat="1" ht="15" customHeight="1">
      <c r="B365" s="16"/>
      <c r="C365" s="89"/>
      <c r="D365" s="89"/>
      <c r="E365" s="89"/>
      <c r="F365" s="89"/>
      <c r="G365" s="12"/>
      <c r="H365" s="10"/>
      <c r="I365" s="8"/>
    </row>
    <row r="366" spans="2:9" s="4" customFormat="1" ht="15" customHeight="1">
      <c r="B366" s="16"/>
      <c r="C366" s="89"/>
      <c r="D366" s="89"/>
      <c r="E366" s="89"/>
      <c r="F366" s="89"/>
      <c r="G366" s="12"/>
      <c r="H366" s="10"/>
      <c r="I366" s="8"/>
    </row>
    <row r="367" spans="2:9" s="4" customFormat="1" ht="15" customHeight="1">
      <c r="B367" s="16"/>
      <c r="C367" s="89"/>
      <c r="D367" s="90"/>
      <c r="E367" s="90"/>
      <c r="F367" s="90"/>
      <c r="G367" s="12"/>
      <c r="H367" s="10"/>
      <c r="I367" s="8"/>
    </row>
    <row r="368" spans="2:9" s="4" customFormat="1" ht="15" customHeight="1">
      <c r="B368" s="16"/>
      <c r="C368" s="89"/>
      <c r="D368" s="90"/>
      <c r="E368" s="90"/>
      <c r="F368" s="90"/>
      <c r="G368" s="14"/>
      <c r="H368" s="10"/>
      <c r="I368" s="8"/>
    </row>
    <row r="369" spans="2:9" s="4" customFormat="1" ht="15" customHeight="1">
      <c r="B369" s="16"/>
      <c r="C369" s="89"/>
      <c r="D369" s="90"/>
      <c r="E369" s="90"/>
      <c r="F369" s="90"/>
      <c r="G369" s="14"/>
      <c r="H369" s="10"/>
      <c r="I369" s="8"/>
    </row>
    <row r="370" spans="2:9" s="4" customFormat="1" ht="15" customHeight="1">
      <c r="B370" s="16"/>
      <c r="C370" s="86"/>
      <c r="D370" s="86"/>
      <c r="E370" s="86"/>
      <c r="F370" s="86"/>
      <c r="G370" s="10"/>
      <c r="H370" s="10"/>
      <c r="I370" s="8"/>
    </row>
    <row r="371" spans="2:9" s="4" customFormat="1" ht="15" customHeight="1">
      <c r="B371" s="16"/>
      <c r="C371" s="86"/>
      <c r="D371" s="86"/>
      <c r="E371" s="86"/>
      <c r="F371" s="86"/>
      <c r="G371" s="10"/>
      <c r="H371" s="10"/>
      <c r="I371" s="8"/>
    </row>
    <row r="372" spans="2:9" s="4" customFormat="1" ht="15" customHeight="1">
      <c r="B372" s="16"/>
      <c r="C372" s="86"/>
      <c r="D372" s="86"/>
      <c r="E372" s="86"/>
      <c r="F372" s="86"/>
      <c r="G372" s="10"/>
      <c r="H372" s="10"/>
      <c r="I372" s="8"/>
    </row>
    <row r="373" spans="2:9" s="4" customFormat="1" ht="15" customHeight="1">
      <c r="B373" s="16"/>
      <c r="C373" s="86"/>
      <c r="D373" s="86"/>
      <c r="E373" s="86"/>
      <c r="F373" s="86"/>
      <c r="G373" s="10"/>
      <c r="H373" s="10"/>
      <c r="I373" s="8"/>
    </row>
    <row r="374" spans="2:9" s="4" customFormat="1" ht="15" customHeight="1">
      <c r="B374" s="16"/>
      <c r="C374" s="86"/>
      <c r="D374" s="86"/>
      <c r="E374" s="86"/>
      <c r="F374" s="86"/>
      <c r="G374" s="10"/>
      <c r="H374" s="10"/>
      <c r="I374" s="8"/>
    </row>
    <row r="375" spans="2:9" s="4" customFormat="1" ht="15" customHeight="1">
      <c r="B375" s="16"/>
      <c r="C375" s="86"/>
      <c r="D375" s="86"/>
      <c r="E375" s="86"/>
      <c r="F375" s="86"/>
      <c r="G375" s="10"/>
      <c r="H375" s="10"/>
      <c r="I375" s="8"/>
    </row>
    <row r="376" spans="2:9" s="4" customFormat="1" ht="15" customHeight="1">
      <c r="B376" s="16"/>
      <c r="C376" s="86"/>
      <c r="D376" s="86"/>
      <c r="E376" s="86"/>
      <c r="F376" s="86"/>
      <c r="G376" s="10"/>
      <c r="H376" s="10"/>
      <c r="I376" s="8"/>
    </row>
    <row r="377" spans="2:9" s="4" customFormat="1" ht="15" customHeight="1">
      <c r="B377" s="16"/>
      <c r="C377" s="86"/>
      <c r="D377" s="86"/>
      <c r="E377" s="86"/>
      <c r="F377" s="86"/>
      <c r="G377" s="10"/>
      <c r="H377" s="10"/>
      <c r="I377" s="8"/>
    </row>
    <row r="378" spans="2:9" s="4" customFormat="1" ht="15" customHeight="1">
      <c r="B378" s="16"/>
      <c r="C378" s="86"/>
      <c r="D378" s="86"/>
      <c r="E378" s="86"/>
      <c r="F378" s="86"/>
      <c r="G378" s="10"/>
      <c r="H378" s="10"/>
      <c r="I378" s="8"/>
    </row>
    <row r="379" spans="2:9" s="4" customFormat="1" ht="15" customHeight="1">
      <c r="B379" s="16"/>
      <c r="C379" s="86"/>
      <c r="D379" s="86"/>
      <c r="E379" s="86"/>
      <c r="F379" s="86"/>
      <c r="G379" s="10"/>
      <c r="H379" s="10"/>
      <c r="I379" s="8"/>
    </row>
    <row r="380" spans="2:9" s="4" customFormat="1" ht="15" customHeight="1">
      <c r="B380" s="16"/>
      <c r="C380" s="86"/>
      <c r="D380" s="86"/>
      <c r="E380" s="86"/>
      <c r="F380" s="86"/>
      <c r="G380" s="10"/>
      <c r="H380" s="10"/>
      <c r="I380" s="8"/>
    </row>
    <row r="381" spans="2:9" s="4" customFormat="1" ht="15" customHeight="1">
      <c r="B381" s="16"/>
      <c r="C381" s="86"/>
      <c r="D381" s="86"/>
      <c r="E381" s="86"/>
      <c r="F381" s="86"/>
      <c r="G381" s="10"/>
      <c r="H381" s="10"/>
      <c r="I381" s="8"/>
    </row>
    <row r="382" spans="2:9" s="4" customFormat="1" ht="15" customHeight="1">
      <c r="B382" s="16"/>
      <c r="C382" s="86"/>
      <c r="D382" s="86"/>
      <c r="E382" s="86"/>
      <c r="F382" s="86"/>
      <c r="G382" s="10"/>
      <c r="H382" s="10"/>
      <c r="I382" s="8"/>
    </row>
    <row r="383" spans="2:9" s="4" customFormat="1" ht="15" customHeight="1">
      <c r="B383" s="16"/>
      <c r="C383" s="86"/>
      <c r="D383" s="86"/>
      <c r="E383" s="86"/>
      <c r="F383" s="86"/>
      <c r="G383" s="10"/>
      <c r="H383" s="10"/>
      <c r="I383" s="8"/>
    </row>
    <row r="384" spans="2:9" s="4" customFormat="1" ht="15" customHeight="1">
      <c r="B384" s="16"/>
      <c r="C384" s="86"/>
      <c r="D384" s="86"/>
      <c r="E384" s="86"/>
      <c r="F384" s="86"/>
      <c r="G384" s="10"/>
      <c r="H384" s="10"/>
      <c r="I384" s="8"/>
    </row>
    <row r="385" spans="2:9" s="4" customFormat="1" ht="15" customHeight="1">
      <c r="B385" s="16"/>
      <c r="C385" s="86"/>
      <c r="D385" s="86"/>
      <c r="E385" s="86"/>
      <c r="F385" s="86"/>
      <c r="G385" s="10"/>
      <c r="H385" s="10"/>
      <c r="I385" s="8"/>
    </row>
    <row r="386" spans="2:9" s="4" customFormat="1" ht="15" customHeight="1">
      <c r="B386" s="16"/>
      <c r="C386" s="86"/>
      <c r="D386" s="86"/>
      <c r="E386" s="86"/>
      <c r="F386" s="86"/>
      <c r="G386" s="10"/>
      <c r="H386" s="10"/>
      <c r="I386" s="8"/>
    </row>
    <row r="387" spans="2:9" s="4" customFormat="1" ht="15" customHeight="1">
      <c r="B387" s="16"/>
      <c r="C387" s="86"/>
      <c r="D387" s="86"/>
      <c r="E387" s="86"/>
      <c r="F387" s="86"/>
      <c r="G387" s="10"/>
      <c r="H387" s="10"/>
      <c r="I387" s="8"/>
    </row>
    <row r="388" spans="2:9" s="4" customFormat="1" ht="15" customHeight="1">
      <c r="B388" s="16"/>
      <c r="C388" s="86"/>
      <c r="D388" s="86"/>
      <c r="E388" s="86"/>
      <c r="F388" s="86"/>
      <c r="G388" s="10"/>
      <c r="H388" s="10"/>
      <c r="I388" s="8"/>
    </row>
    <row r="389" spans="2:9" s="4" customFormat="1" ht="15" customHeight="1">
      <c r="B389" s="16"/>
      <c r="C389" s="86"/>
      <c r="D389" s="86"/>
      <c r="E389" s="86"/>
      <c r="F389" s="86"/>
      <c r="G389" s="10"/>
      <c r="H389" s="10"/>
      <c r="I389" s="8"/>
    </row>
    <row r="390" spans="2:9" s="4" customFormat="1" ht="15" customHeight="1">
      <c r="B390" s="16"/>
      <c r="C390" s="86"/>
      <c r="D390" s="86"/>
      <c r="E390" s="86"/>
      <c r="F390" s="86"/>
      <c r="G390" s="10"/>
      <c r="H390" s="10"/>
      <c r="I390" s="8"/>
    </row>
    <row r="391" spans="2:9" s="4" customFormat="1" ht="15" customHeight="1">
      <c r="B391" s="16"/>
      <c r="C391" s="86"/>
      <c r="D391" s="86"/>
      <c r="E391" s="86"/>
      <c r="F391" s="86"/>
      <c r="G391" s="10"/>
      <c r="H391" s="10"/>
      <c r="I391" s="8"/>
    </row>
    <row r="392" spans="2:9" s="4" customFormat="1" ht="15" customHeight="1">
      <c r="B392" s="16"/>
      <c r="C392" s="86"/>
      <c r="D392" s="86"/>
      <c r="E392" s="86"/>
      <c r="F392" s="86"/>
      <c r="G392" s="10"/>
      <c r="H392" s="10"/>
      <c r="I392" s="8"/>
    </row>
    <row r="393" spans="2:9" s="4" customFormat="1" ht="15" customHeight="1">
      <c r="B393" s="16"/>
      <c r="C393" s="86"/>
      <c r="D393" s="86"/>
      <c r="E393" s="86"/>
      <c r="F393" s="86"/>
      <c r="G393" s="10"/>
      <c r="H393" s="10"/>
      <c r="I393" s="8"/>
    </row>
    <row r="394" spans="2:9" s="4" customFormat="1" ht="15" customHeight="1">
      <c r="B394" s="16"/>
      <c r="C394" s="86"/>
      <c r="D394" s="86"/>
      <c r="E394" s="86"/>
      <c r="F394" s="86"/>
      <c r="G394" s="10"/>
      <c r="H394" s="10"/>
      <c r="I394" s="8"/>
    </row>
    <row r="395" spans="2:9" s="4" customFormat="1" ht="15" customHeight="1">
      <c r="B395" s="16"/>
      <c r="C395" s="89"/>
      <c r="D395" s="86"/>
      <c r="E395" s="86"/>
      <c r="F395" s="86"/>
      <c r="G395" s="10"/>
      <c r="H395" s="10"/>
      <c r="I395" s="8"/>
    </row>
    <row r="396" spans="2:9" s="4" customFormat="1" ht="15" customHeight="1">
      <c r="B396" s="16"/>
      <c r="C396" s="86"/>
      <c r="D396" s="86"/>
      <c r="E396" s="86"/>
      <c r="F396" s="86"/>
      <c r="G396" s="10"/>
      <c r="H396" s="10"/>
      <c r="I396" s="8"/>
    </row>
    <row r="397" spans="2:9" s="4" customFormat="1" ht="15" customHeight="1">
      <c r="B397" s="16"/>
      <c r="C397" s="86"/>
      <c r="D397" s="86"/>
      <c r="E397" s="86"/>
      <c r="F397" s="86"/>
      <c r="G397" s="10"/>
      <c r="H397" s="10"/>
      <c r="I397" s="8"/>
    </row>
    <row r="398" spans="2:9" s="4" customFormat="1" ht="15" customHeight="1">
      <c r="B398" s="16"/>
      <c r="C398" s="86"/>
      <c r="D398" s="86"/>
      <c r="E398" s="86"/>
      <c r="F398" s="86"/>
      <c r="G398" s="10"/>
      <c r="H398" s="10"/>
      <c r="I398" s="8"/>
    </row>
    <row r="399" spans="2:9" s="4" customFormat="1" ht="15" customHeight="1">
      <c r="B399" s="16"/>
      <c r="C399" s="86"/>
      <c r="D399" s="86"/>
      <c r="E399" s="86"/>
      <c r="F399" s="86"/>
      <c r="G399" s="10"/>
      <c r="H399" s="10"/>
      <c r="I399" s="8"/>
    </row>
    <row r="400" spans="2:9" s="4" customFormat="1" ht="15" customHeight="1">
      <c r="B400" s="16"/>
      <c r="C400" s="86"/>
      <c r="D400" s="86"/>
      <c r="E400" s="86"/>
      <c r="F400" s="86"/>
      <c r="G400" s="10"/>
      <c r="H400" s="10"/>
      <c r="I400" s="8"/>
    </row>
    <row r="401" spans="2:9" s="4" customFormat="1" ht="15" customHeight="1">
      <c r="B401" s="16"/>
      <c r="C401" s="89"/>
      <c r="D401" s="90"/>
      <c r="E401" s="90"/>
      <c r="F401" s="90"/>
      <c r="G401" s="12"/>
      <c r="H401" s="10"/>
      <c r="I401" s="8"/>
    </row>
    <row r="402" spans="2:9" s="4" customFormat="1" ht="15" customHeight="1">
      <c r="B402" s="16"/>
      <c r="C402" s="86"/>
      <c r="D402" s="86"/>
      <c r="E402" s="86"/>
      <c r="F402" s="86"/>
      <c r="G402" s="10"/>
      <c r="H402" s="10"/>
      <c r="I402" s="8"/>
    </row>
    <row r="403" spans="2:9" s="4" customFormat="1" ht="15" customHeight="1">
      <c r="B403" s="16"/>
      <c r="C403" s="89"/>
      <c r="D403" s="89"/>
      <c r="E403" s="89"/>
      <c r="F403" s="89"/>
      <c r="G403" s="12"/>
      <c r="H403" s="10"/>
      <c r="I403" s="8"/>
    </row>
    <row r="404" spans="2:9" s="4" customFormat="1" ht="15" customHeight="1">
      <c r="B404" s="16"/>
      <c r="C404" s="89"/>
      <c r="D404" s="86"/>
      <c r="E404" s="86"/>
      <c r="F404" s="86"/>
      <c r="G404" s="10"/>
      <c r="H404" s="10"/>
      <c r="I404" s="8"/>
    </row>
    <row r="405" spans="2:9" s="4" customFormat="1" ht="15" customHeight="1">
      <c r="B405" s="16"/>
      <c r="C405" s="89"/>
      <c r="D405" s="86"/>
      <c r="E405" s="86"/>
      <c r="F405" s="86"/>
      <c r="G405" s="10"/>
      <c r="H405" s="10"/>
      <c r="I405" s="8"/>
    </row>
    <row r="406" spans="2:9" s="4" customFormat="1" ht="15" customHeight="1">
      <c r="B406" s="16"/>
      <c r="C406" s="89"/>
      <c r="D406" s="86"/>
      <c r="E406" s="86"/>
      <c r="F406" s="86"/>
      <c r="G406" s="10"/>
      <c r="H406" s="10"/>
      <c r="I406" s="8"/>
    </row>
    <row r="407" spans="2:9" s="4" customFormat="1" ht="15" customHeight="1">
      <c r="B407" s="16"/>
      <c r="C407" s="89"/>
      <c r="D407" s="86"/>
      <c r="E407" s="86"/>
      <c r="F407" s="86"/>
      <c r="G407" s="10"/>
      <c r="H407" s="10"/>
      <c r="I407" s="8"/>
    </row>
    <row r="408" spans="2:9" s="4" customFormat="1" ht="15" customHeight="1">
      <c r="B408" s="16"/>
      <c r="C408" s="89"/>
      <c r="D408" s="86"/>
      <c r="E408" s="86"/>
      <c r="F408" s="86"/>
      <c r="G408" s="10"/>
      <c r="H408" s="10"/>
      <c r="I408" s="8"/>
    </row>
    <row r="409" spans="2:9" s="4" customFormat="1" ht="15" customHeight="1">
      <c r="B409" s="16"/>
      <c r="C409" s="89"/>
      <c r="D409" s="86"/>
      <c r="E409" s="86"/>
      <c r="F409" s="86"/>
      <c r="G409" s="10"/>
      <c r="H409" s="10"/>
      <c r="I409" s="8"/>
    </row>
    <row r="410" spans="2:9" s="4" customFormat="1" ht="15" customHeight="1">
      <c r="B410" s="16"/>
      <c r="C410" s="89"/>
      <c r="D410" s="86"/>
      <c r="E410" s="86"/>
      <c r="F410" s="86"/>
      <c r="G410" s="10"/>
      <c r="H410" s="10"/>
      <c r="I410" s="8"/>
    </row>
    <row r="411" spans="2:9" s="4" customFormat="1" ht="15" customHeight="1">
      <c r="B411" s="16"/>
      <c r="C411" s="89"/>
      <c r="D411" s="86"/>
      <c r="E411" s="86"/>
      <c r="F411" s="86"/>
      <c r="G411" s="10"/>
      <c r="H411" s="10"/>
      <c r="I411" s="8"/>
    </row>
    <row r="412" spans="2:9" s="4" customFormat="1" ht="15" customHeight="1">
      <c r="B412" s="16"/>
      <c r="C412" s="89"/>
      <c r="D412" s="89"/>
      <c r="E412" s="89"/>
      <c r="F412" s="89"/>
      <c r="G412" s="12"/>
      <c r="H412" s="10"/>
      <c r="I412" s="8"/>
    </row>
    <row r="413" spans="2:9" s="4" customFormat="1" ht="15" customHeight="1">
      <c r="B413" s="16"/>
      <c r="C413" s="89"/>
      <c r="D413" s="89"/>
      <c r="E413" s="89"/>
      <c r="F413" s="89"/>
      <c r="G413" s="12"/>
      <c r="H413" s="10"/>
      <c r="I413" s="8"/>
    </row>
    <row r="414" spans="2:9" s="4" customFormat="1" ht="15" customHeight="1">
      <c r="B414" s="16"/>
      <c r="C414" s="89"/>
      <c r="D414" s="86"/>
      <c r="E414" s="86"/>
      <c r="F414" s="86"/>
      <c r="G414" s="10"/>
      <c r="H414" s="10"/>
      <c r="I414" s="8"/>
    </row>
    <row r="415" spans="2:9" s="4" customFormat="1" ht="15" customHeight="1">
      <c r="B415" s="16"/>
      <c r="C415" s="89"/>
      <c r="D415" s="86"/>
      <c r="E415" s="86"/>
      <c r="F415" s="86"/>
      <c r="G415" s="10"/>
      <c r="H415" s="10"/>
      <c r="I415" s="8"/>
    </row>
    <row r="416" spans="2:9" s="4" customFormat="1" ht="15" customHeight="1">
      <c r="B416" s="16"/>
      <c r="C416" s="89"/>
      <c r="D416" s="86"/>
      <c r="E416" s="86"/>
      <c r="F416" s="86"/>
      <c r="G416" s="10"/>
      <c r="H416" s="10"/>
      <c r="I416" s="8"/>
    </row>
    <row r="417" spans="2:9" s="4" customFormat="1" ht="15" customHeight="1">
      <c r="B417" s="16"/>
      <c r="C417" s="89"/>
      <c r="D417" s="86"/>
      <c r="E417" s="86"/>
      <c r="F417" s="86"/>
      <c r="G417" s="10"/>
      <c r="H417" s="10"/>
      <c r="I417" s="8"/>
    </row>
    <row r="418" spans="2:9" s="4" customFormat="1" ht="15" customHeight="1">
      <c r="B418" s="16"/>
      <c r="C418" s="89"/>
      <c r="D418" s="86"/>
      <c r="E418" s="86"/>
      <c r="F418" s="86"/>
      <c r="G418" s="10"/>
      <c r="H418" s="10"/>
      <c r="I418" s="8"/>
    </row>
    <row r="419" spans="2:9" s="4" customFormat="1" ht="15" customHeight="1">
      <c r="B419" s="16"/>
      <c r="C419" s="89"/>
      <c r="D419" s="86"/>
      <c r="E419" s="86"/>
      <c r="F419" s="86"/>
      <c r="G419" s="10"/>
      <c r="H419" s="10"/>
      <c r="I419" s="8"/>
    </row>
    <row r="420" spans="2:9" s="4" customFormat="1" ht="15" customHeight="1">
      <c r="B420" s="16"/>
      <c r="C420" s="89"/>
      <c r="D420" s="86"/>
      <c r="E420" s="86"/>
      <c r="F420" s="86"/>
      <c r="G420" s="10"/>
      <c r="H420" s="10"/>
      <c r="I420" s="8"/>
    </row>
    <row r="421" spans="2:9" s="4" customFormat="1" ht="15" customHeight="1">
      <c r="B421" s="16"/>
      <c r="C421" s="89"/>
      <c r="D421" s="86"/>
      <c r="E421" s="86"/>
      <c r="F421" s="86"/>
      <c r="G421" s="10"/>
      <c r="H421" s="10"/>
      <c r="I421" s="8"/>
    </row>
    <row r="422" spans="2:9" s="4" customFormat="1" ht="15" customHeight="1">
      <c r="B422" s="16"/>
      <c r="C422" s="89"/>
      <c r="D422" s="86"/>
      <c r="E422" s="86"/>
      <c r="F422" s="86"/>
      <c r="G422" s="10"/>
      <c r="H422" s="10"/>
      <c r="I422" s="8"/>
    </row>
    <row r="423" spans="2:9" s="4" customFormat="1" ht="15" customHeight="1">
      <c r="B423" s="16"/>
      <c r="C423" s="89"/>
      <c r="D423" s="86"/>
      <c r="E423" s="86"/>
      <c r="F423" s="86"/>
      <c r="G423" s="10"/>
      <c r="H423" s="10"/>
      <c r="I423" s="8"/>
    </row>
    <row r="424" spans="2:9" s="4" customFormat="1" ht="15" customHeight="1">
      <c r="B424" s="16"/>
      <c r="C424" s="89"/>
      <c r="D424" s="89"/>
      <c r="E424" s="89"/>
      <c r="F424" s="89"/>
      <c r="G424" s="12"/>
      <c r="H424" s="10"/>
      <c r="I424" s="8"/>
    </row>
    <row r="425" spans="2:9" s="4" customFormat="1" ht="15" customHeight="1">
      <c r="B425" s="16"/>
      <c r="C425" s="89"/>
      <c r="D425" s="89"/>
      <c r="E425" s="89"/>
      <c r="F425" s="89"/>
      <c r="G425" s="12"/>
      <c r="H425" s="10"/>
      <c r="I425" s="8"/>
    </row>
    <row r="426" spans="2:9" s="4" customFormat="1" ht="15" customHeight="1">
      <c r="B426" s="16"/>
      <c r="C426" s="89"/>
      <c r="D426" s="86"/>
      <c r="E426" s="86"/>
      <c r="F426" s="86"/>
      <c r="G426" s="10"/>
      <c r="H426" s="10"/>
      <c r="I426" s="8"/>
    </row>
    <row r="427" spans="2:9" s="4" customFormat="1" ht="15" customHeight="1">
      <c r="B427" s="16"/>
      <c r="C427" s="89"/>
      <c r="D427" s="89"/>
      <c r="E427" s="89"/>
      <c r="F427" s="89"/>
      <c r="G427" s="12"/>
      <c r="H427" s="10"/>
      <c r="I427" s="8"/>
    </row>
    <row r="428" spans="2:9" s="4" customFormat="1" ht="15" customHeight="1">
      <c r="B428" s="16"/>
      <c r="C428" s="89"/>
      <c r="D428" s="89"/>
      <c r="E428" s="89"/>
      <c r="F428" s="89"/>
      <c r="G428" s="12"/>
      <c r="H428" s="10"/>
      <c r="I428" s="8"/>
    </row>
    <row r="429" spans="2:9" s="4" customFormat="1" ht="15" customHeight="1">
      <c r="B429" s="16"/>
      <c r="C429" s="89"/>
      <c r="D429" s="86"/>
      <c r="E429" s="86"/>
      <c r="F429" s="86"/>
      <c r="G429" s="10"/>
      <c r="H429" s="10"/>
      <c r="I429" s="8"/>
    </row>
    <row r="430" spans="2:9" s="4" customFormat="1" ht="15" customHeight="1">
      <c r="B430" s="16"/>
      <c r="C430" s="89"/>
      <c r="D430" s="86"/>
      <c r="E430" s="86"/>
      <c r="F430" s="86"/>
      <c r="G430" s="10"/>
      <c r="H430" s="10"/>
      <c r="I430" s="8"/>
    </row>
    <row r="431" spans="2:9" s="4" customFormat="1" ht="15" customHeight="1">
      <c r="B431" s="16"/>
      <c r="C431" s="89"/>
      <c r="D431" s="89"/>
      <c r="E431" s="89"/>
      <c r="F431" s="89"/>
      <c r="G431" s="12"/>
      <c r="H431" s="10"/>
      <c r="I431" s="8"/>
    </row>
    <row r="432" spans="2:9" s="4" customFormat="1" ht="15" customHeight="1">
      <c r="B432" s="16"/>
      <c r="C432" s="89"/>
      <c r="D432" s="86"/>
      <c r="E432" s="86"/>
      <c r="F432" s="86"/>
      <c r="G432" s="10"/>
      <c r="H432" s="10"/>
      <c r="I432" s="8"/>
    </row>
    <row r="433" spans="2:9" s="4" customFormat="1" ht="15" customHeight="1">
      <c r="B433" s="16"/>
      <c r="C433" s="89"/>
      <c r="D433" s="89"/>
      <c r="E433" s="89"/>
      <c r="F433" s="89"/>
      <c r="G433" s="12"/>
      <c r="H433" s="10"/>
      <c r="I433" s="8"/>
    </row>
    <row r="434" spans="2:9" s="4" customFormat="1" ht="15" customHeight="1">
      <c r="B434" s="16"/>
      <c r="C434" s="90"/>
      <c r="D434" s="86"/>
      <c r="E434" s="86"/>
      <c r="F434" s="86"/>
      <c r="G434" s="10"/>
      <c r="H434" s="10"/>
      <c r="I434" s="8"/>
    </row>
    <row r="435" spans="2:9" s="4" customFormat="1" ht="15" customHeight="1">
      <c r="B435" s="16"/>
      <c r="C435" s="90"/>
      <c r="D435" s="86"/>
      <c r="E435" s="86"/>
      <c r="F435" s="86"/>
      <c r="G435" s="10"/>
      <c r="H435" s="10"/>
      <c r="I435" s="8"/>
    </row>
    <row r="436" spans="2:9" s="4" customFormat="1" ht="15" customHeight="1">
      <c r="B436" s="16"/>
      <c r="C436" s="90"/>
      <c r="D436" s="86"/>
      <c r="E436" s="86"/>
      <c r="F436" s="86"/>
      <c r="G436" s="10"/>
      <c r="H436" s="10"/>
      <c r="I436" s="8"/>
    </row>
    <row r="437" spans="2:9" s="4" customFormat="1" ht="15" customHeight="1">
      <c r="B437" s="16"/>
      <c r="C437" s="90"/>
      <c r="D437" s="86"/>
      <c r="E437" s="86"/>
      <c r="F437" s="86"/>
      <c r="G437" s="10"/>
      <c r="H437" s="10"/>
      <c r="I437" s="8"/>
    </row>
    <row r="438" spans="2:9" s="4" customFormat="1" ht="15" customHeight="1">
      <c r="B438" s="16"/>
      <c r="C438" s="90"/>
      <c r="D438" s="89"/>
      <c r="E438" s="89"/>
      <c r="F438" s="89"/>
      <c r="G438" s="12"/>
      <c r="H438" s="10"/>
      <c r="I438" s="8"/>
    </row>
    <row r="439" spans="2:9" s="4" customFormat="1" ht="15" customHeight="1">
      <c r="B439" s="16"/>
      <c r="C439" s="90"/>
      <c r="D439" s="89"/>
      <c r="E439" s="89"/>
      <c r="F439" s="89"/>
      <c r="G439" s="12"/>
      <c r="H439" s="10"/>
      <c r="I439" s="8"/>
    </row>
    <row r="440" spans="2:9" s="4" customFormat="1" ht="15" customHeight="1">
      <c r="B440" s="16"/>
      <c r="C440" s="90"/>
      <c r="D440" s="89"/>
      <c r="E440" s="89"/>
      <c r="F440" s="89"/>
      <c r="G440" s="12"/>
      <c r="H440" s="10"/>
      <c r="I440" s="8"/>
    </row>
    <row r="441" spans="2:9" s="4" customFormat="1" ht="15" customHeight="1">
      <c r="B441" s="16"/>
      <c r="C441" s="90"/>
      <c r="D441" s="86"/>
      <c r="E441" s="86"/>
      <c r="F441" s="86"/>
      <c r="G441" s="10"/>
      <c r="H441" s="10"/>
      <c r="I441" s="8"/>
    </row>
    <row r="442" spans="2:9" s="4" customFormat="1" ht="15" customHeight="1">
      <c r="B442" s="16"/>
      <c r="C442" s="90"/>
      <c r="D442" s="86"/>
      <c r="E442" s="86"/>
      <c r="F442" s="86"/>
      <c r="G442" s="10"/>
      <c r="H442" s="10"/>
      <c r="I442" s="8"/>
    </row>
    <row r="443" spans="2:9" s="4" customFormat="1" ht="15" customHeight="1">
      <c r="B443" s="16"/>
      <c r="C443" s="90"/>
      <c r="D443" s="89"/>
      <c r="E443" s="89"/>
      <c r="F443" s="89"/>
      <c r="G443" s="12"/>
      <c r="H443" s="10"/>
      <c r="I443" s="8"/>
    </row>
    <row r="444" spans="2:9" s="4" customFormat="1" ht="15" customHeight="1">
      <c r="B444" s="16"/>
      <c r="C444" s="90"/>
      <c r="D444" s="86"/>
      <c r="E444" s="86"/>
      <c r="F444" s="86"/>
      <c r="G444" s="10"/>
      <c r="H444" s="10"/>
      <c r="I444" s="8"/>
    </row>
    <row r="445" spans="2:9" s="4" customFormat="1" ht="15" customHeight="1">
      <c r="B445" s="16"/>
      <c r="C445" s="90"/>
      <c r="D445" s="89"/>
      <c r="E445" s="89"/>
      <c r="F445" s="89"/>
      <c r="G445" s="12"/>
      <c r="H445" s="10"/>
      <c r="I445" s="8"/>
    </row>
    <row r="446" spans="2:9" s="4" customFormat="1" ht="15" customHeight="1">
      <c r="B446" s="16"/>
      <c r="C446" s="90"/>
      <c r="D446" s="89"/>
      <c r="E446" s="89"/>
      <c r="F446" s="89"/>
      <c r="G446" s="12"/>
      <c r="H446" s="10"/>
      <c r="I446" s="8"/>
    </row>
    <row r="447" spans="2:9" s="4" customFormat="1" ht="15" customHeight="1">
      <c r="B447" s="16"/>
      <c r="C447" s="86"/>
      <c r="D447" s="89"/>
      <c r="E447" s="89"/>
      <c r="F447" s="89"/>
      <c r="G447" s="12"/>
      <c r="H447" s="10"/>
      <c r="I447" s="8"/>
    </row>
    <row r="448" spans="2:9" s="4" customFormat="1" ht="15" customHeight="1">
      <c r="B448" s="16"/>
      <c r="C448" s="86"/>
      <c r="D448" s="89"/>
      <c r="E448" s="89"/>
      <c r="F448" s="89"/>
      <c r="G448" s="12"/>
      <c r="H448" s="10"/>
      <c r="I448" s="8"/>
    </row>
    <row r="449" spans="2:9" s="4" customFormat="1" ht="15" customHeight="1">
      <c r="B449" s="16"/>
      <c r="C449" s="86"/>
      <c r="D449" s="86"/>
      <c r="E449" s="86"/>
      <c r="F449" s="86"/>
      <c r="G449" s="10"/>
      <c r="H449" s="10"/>
      <c r="I449" s="8"/>
    </row>
    <row r="450" spans="2:9" s="4" customFormat="1" ht="15" customHeight="1">
      <c r="B450" s="16"/>
      <c r="C450" s="86"/>
      <c r="D450" s="86"/>
      <c r="E450" s="86"/>
      <c r="F450" s="86"/>
      <c r="G450" s="10"/>
      <c r="H450" s="10"/>
      <c r="I450" s="8"/>
    </row>
    <row r="451" spans="2:9" s="4" customFormat="1" ht="15" customHeight="1">
      <c r="B451" s="16"/>
      <c r="C451" s="86"/>
      <c r="D451" s="86"/>
      <c r="E451" s="86"/>
      <c r="F451" s="86"/>
      <c r="G451" s="10"/>
      <c r="H451" s="10"/>
      <c r="I451" s="8"/>
    </row>
    <row r="452" spans="2:9" s="4" customFormat="1" ht="15" customHeight="1">
      <c r="B452" s="16"/>
      <c r="C452" s="86"/>
      <c r="D452" s="86"/>
      <c r="E452" s="86"/>
      <c r="F452" s="86"/>
      <c r="G452" s="10"/>
      <c r="H452" s="10"/>
      <c r="I452" s="8"/>
    </row>
    <row r="453" spans="2:9" s="4" customFormat="1" ht="15" customHeight="1">
      <c r="B453" s="16"/>
      <c r="C453" s="86"/>
      <c r="D453" s="86"/>
      <c r="E453" s="86"/>
      <c r="F453" s="86"/>
      <c r="G453" s="10"/>
      <c r="H453" s="10"/>
      <c r="I453" s="8"/>
    </row>
    <row r="454" spans="2:9" s="4" customFormat="1" ht="15" customHeight="1">
      <c r="B454" s="16"/>
      <c r="C454" s="86"/>
      <c r="D454" s="86"/>
      <c r="E454" s="86"/>
      <c r="F454" s="86"/>
      <c r="G454" s="10"/>
      <c r="H454" s="10"/>
      <c r="I454" s="8"/>
    </row>
    <row r="455" spans="2:9" s="4" customFormat="1" ht="15" customHeight="1">
      <c r="B455" s="16"/>
      <c r="C455" s="86"/>
      <c r="D455" s="86"/>
      <c r="E455" s="86"/>
      <c r="F455" s="86"/>
      <c r="G455" s="10"/>
      <c r="H455" s="10"/>
      <c r="I455" s="8"/>
    </row>
    <row r="456" spans="2:9" s="4" customFormat="1" ht="15" customHeight="1">
      <c r="B456" s="16"/>
      <c r="C456" s="86"/>
      <c r="D456" s="86"/>
      <c r="E456" s="86"/>
      <c r="F456" s="86"/>
      <c r="G456" s="10"/>
      <c r="H456" s="10"/>
      <c r="I456" s="8"/>
    </row>
    <row r="457" spans="2:9" s="4" customFormat="1" ht="15" customHeight="1">
      <c r="B457" s="16"/>
      <c r="C457" s="86"/>
      <c r="D457" s="86"/>
      <c r="E457" s="86"/>
      <c r="F457" s="86"/>
      <c r="G457" s="10"/>
      <c r="H457" s="10"/>
      <c r="I457" s="8"/>
    </row>
    <row r="458" spans="2:9" s="4" customFormat="1" ht="15" customHeight="1">
      <c r="B458" s="16"/>
      <c r="C458" s="86"/>
      <c r="D458" s="86"/>
      <c r="E458" s="86"/>
      <c r="F458" s="86"/>
      <c r="G458" s="10"/>
      <c r="H458" s="10"/>
      <c r="I458" s="8"/>
    </row>
    <row r="459" spans="2:9" s="4" customFormat="1" ht="15" customHeight="1">
      <c r="B459" s="16"/>
      <c r="C459" s="86"/>
      <c r="D459" s="89"/>
      <c r="E459" s="89"/>
      <c r="F459" s="89"/>
      <c r="G459" s="12"/>
      <c r="H459" s="10"/>
      <c r="I459" s="8"/>
    </row>
    <row r="460" spans="2:9" s="4" customFormat="1" ht="15" customHeight="1">
      <c r="B460" s="16"/>
      <c r="C460" s="86"/>
      <c r="D460" s="89"/>
      <c r="E460" s="89"/>
      <c r="F460" s="89"/>
      <c r="G460" s="12"/>
      <c r="H460" s="10"/>
      <c r="I460" s="8"/>
    </row>
    <row r="461" spans="2:9" s="4" customFormat="1" ht="15" customHeight="1">
      <c r="B461" s="16"/>
      <c r="C461" s="86"/>
      <c r="D461" s="89"/>
      <c r="E461" s="89"/>
      <c r="F461" s="89"/>
      <c r="G461" s="12"/>
      <c r="H461" s="10"/>
      <c r="I461" s="8"/>
    </row>
    <row r="462" spans="2:9" s="4" customFormat="1" ht="15" customHeight="1">
      <c r="B462" s="16"/>
      <c r="C462" s="86"/>
      <c r="D462" s="89"/>
      <c r="E462" s="89"/>
      <c r="F462" s="89"/>
      <c r="G462" s="12"/>
      <c r="H462" s="10"/>
      <c r="I462" s="8"/>
    </row>
    <row r="463" spans="2:9" s="4" customFormat="1" ht="15" customHeight="1">
      <c r="B463" s="16"/>
      <c r="C463" s="86"/>
      <c r="D463" s="86"/>
      <c r="E463" s="86"/>
      <c r="F463" s="86"/>
      <c r="G463" s="10"/>
      <c r="H463" s="10"/>
      <c r="I463" s="8"/>
    </row>
    <row r="464" spans="2:9" s="4" customFormat="1" ht="15" customHeight="1">
      <c r="B464" s="16"/>
      <c r="C464" s="86"/>
      <c r="D464" s="89"/>
      <c r="E464" s="89"/>
      <c r="F464" s="89"/>
      <c r="G464" s="12"/>
      <c r="H464" s="10"/>
      <c r="I464" s="8"/>
    </row>
    <row r="465" spans="2:9" s="4" customFormat="1" ht="15" customHeight="1">
      <c r="B465" s="16"/>
      <c r="C465" s="86"/>
      <c r="D465" s="86"/>
      <c r="E465" s="86"/>
      <c r="F465" s="86"/>
      <c r="G465" s="10"/>
      <c r="H465" s="10"/>
      <c r="I465" s="8"/>
    </row>
    <row r="466" spans="2:9" s="4" customFormat="1" ht="15" customHeight="1">
      <c r="B466" s="16"/>
      <c r="C466" s="86"/>
      <c r="D466" s="89"/>
      <c r="E466" s="89"/>
      <c r="F466" s="89"/>
      <c r="G466" s="12"/>
      <c r="H466" s="10"/>
      <c r="I466" s="8"/>
    </row>
    <row r="467" spans="2:9" s="4" customFormat="1" ht="15" customHeight="1">
      <c r="B467" s="16"/>
      <c r="C467" s="86"/>
      <c r="D467" s="89"/>
      <c r="E467" s="89"/>
      <c r="F467" s="89"/>
      <c r="G467" s="12"/>
      <c r="H467" s="10"/>
      <c r="I467" s="8"/>
    </row>
    <row r="468" spans="2:9" s="4" customFormat="1" ht="15" customHeight="1">
      <c r="B468" s="16"/>
      <c r="C468" s="86"/>
      <c r="D468" s="89"/>
      <c r="E468" s="89"/>
      <c r="F468" s="89"/>
      <c r="G468" s="12"/>
      <c r="H468" s="10"/>
      <c r="I468" s="8"/>
    </row>
    <row r="469" spans="2:9" s="4" customFormat="1" ht="15" customHeight="1">
      <c r="B469" s="16"/>
      <c r="C469" s="86"/>
      <c r="D469" s="89"/>
      <c r="E469" s="89"/>
      <c r="F469" s="89"/>
      <c r="G469" s="12"/>
      <c r="H469" s="10"/>
      <c r="I469" s="8"/>
    </row>
    <row r="470" spans="2:9" s="4" customFormat="1" ht="15" customHeight="1">
      <c r="B470" s="16"/>
      <c r="C470" s="86"/>
      <c r="D470" s="89"/>
      <c r="E470" s="89"/>
      <c r="F470" s="89"/>
      <c r="G470" s="12"/>
      <c r="H470" s="10"/>
      <c r="I470" s="8"/>
    </row>
    <row r="471" spans="2:9" s="4" customFormat="1" ht="15" customHeight="1">
      <c r="B471" s="16"/>
      <c r="C471" s="86"/>
      <c r="D471" s="89"/>
      <c r="E471" s="89"/>
      <c r="F471" s="89"/>
      <c r="G471" s="12"/>
      <c r="H471" s="10"/>
      <c r="I471" s="8"/>
    </row>
    <row r="472" spans="2:9" s="4" customFormat="1" ht="15" customHeight="1">
      <c r="B472" s="16"/>
      <c r="C472" s="86"/>
      <c r="D472" s="89"/>
      <c r="E472" s="89"/>
      <c r="F472" s="89"/>
      <c r="G472" s="12"/>
      <c r="H472" s="10"/>
      <c r="I472" s="8"/>
    </row>
    <row r="473" spans="2:9" s="4" customFormat="1" ht="15" customHeight="1">
      <c r="B473" s="16"/>
      <c r="C473" s="86"/>
      <c r="D473" s="89"/>
      <c r="E473" s="89"/>
      <c r="F473" s="89"/>
      <c r="G473" s="12"/>
      <c r="H473" s="10"/>
      <c r="I473" s="8"/>
    </row>
    <row r="474" spans="2:9" s="4" customFormat="1" ht="15" customHeight="1">
      <c r="B474" s="16"/>
      <c r="C474" s="86"/>
      <c r="D474" s="89"/>
      <c r="E474" s="89"/>
      <c r="F474" s="89"/>
      <c r="G474" s="12"/>
      <c r="H474" s="10"/>
      <c r="I474" s="8"/>
    </row>
    <row r="475" spans="2:9" s="4" customFormat="1" ht="15" customHeight="1">
      <c r="B475" s="16"/>
      <c r="C475" s="86"/>
      <c r="D475" s="89"/>
      <c r="E475" s="89"/>
      <c r="F475" s="89"/>
      <c r="G475" s="12"/>
      <c r="H475" s="10"/>
      <c r="I475" s="8"/>
    </row>
    <row r="476" spans="2:9" s="4" customFormat="1" ht="15" customHeight="1">
      <c r="B476" s="16"/>
      <c r="C476" s="86"/>
      <c r="D476" s="89"/>
      <c r="E476" s="89"/>
      <c r="F476" s="89"/>
      <c r="G476" s="12"/>
      <c r="H476" s="10"/>
      <c r="I476" s="8"/>
    </row>
    <row r="477" spans="2:9" s="4" customFormat="1" ht="15" customHeight="1">
      <c r="B477" s="16"/>
      <c r="C477" s="86"/>
      <c r="D477" s="89"/>
      <c r="E477" s="89"/>
      <c r="F477" s="89"/>
      <c r="G477" s="12"/>
      <c r="H477" s="10"/>
      <c r="I477" s="8"/>
    </row>
    <row r="478" spans="2:9" s="4" customFormat="1" ht="15" customHeight="1">
      <c r="B478" s="16"/>
      <c r="C478" s="86"/>
      <c r="D478" s="89"/>
      <c r="E478" s="89"/>
      <c r="F478" s="89"/>
      <c r="G478" s="12"/>
      <c r="H478" s="10"/>
      <c r="I478" s="8"/>
    </row>
    <row r="479" spans="2:9" s="4" customFormat="1" ht="15" customHeight="1">
      <c r="B479" s="16"/>
      <c r="C479" s="86"/>
      <c r="D479" s="89"/>
      <c r="E479" s="89"/>
      <c r="F479" s="89"/>
      <c r="G479" s="12"/>
      <c r="H479" s="10"/>
      <c r="I479" s="8"/>
    </row>
    <row r="480" spans="2:9" s="4" customFormat="1" ht="15" customHeight="1">
      <c r="B480" s="16"/>
      <c r="C480" s="86"/>
      <c r="D480" s="89"/>
      <c r="E480" s="89"/>
      <c r="F480" s="89"/>
      <c r="G480" s="12"/>
      <c r="H480" s="10"/>
      <c r="I480" s="8"/>
    </row>
    <row r="481" spans="2:9" s="4" customFormat="1" ht="15" customHeight="1">
      <c r="B481" s="16"/>
      <c r="C481" s="86"/>
      <c r="D481" s="89"/>
      <c r="E481" s="89"/>
      <c r="F481" s="89"/>
      <c r="G481" s="12"/>
      <c r="H481" s="10"/>
      <c r="I481" s="8"/>
    </row>
    <row r="482" spans="2:9" s="4" customFormat="1" ht="15" customHeight="1">
      <c r="B482" s="16"/>
      <c r="C482" s="86"/>
      <c r="D482" s="89"/>
      <c r="E482" s="89"/>
      <c r="F482" s="89"/>
      <c r="G482" s="12"/>
      <c r="H482" s="10"/>
      <c r="I482" s="8"/>
    </row>
    <row r="483" spans="2:9" s="4" customFormat="1" ht="15" customHeight="1">
      <c r="B483" s="16"/>
      <c r="C483" s="86"/>
      <c r="D483" s="89"/>
      <c r="E483" s="89"/>
      <c r="F483" s="89"/>
      <c r="G483" s="12"/>
      <c r="H483" s="10"/>
      <c r="I483" s="8"/>
    </row>
    <row r="484" spans="2:9" s="4" customFormat="1" ht="15" customHeight="1">
      <c r="B484" s="16"/>
      <c r="C484" s="86"/>
      <c r="D484" s="89"/>
      <c r="E484" s="89"/>
      <c r="F484" s="89"/>
      <c r="G484" s="12"/>
      <c r="H484" s="10"/>
      <c r="I484" s="8"/>
    </row>
    <row r="485" spans="2:9" s="4" customFormat="1" ht="15" customHeight="1">
      <c r="B485" s="16"/>
      <c r="C485" s="86"/>
      <c r="D485" s="89"/>
      <c r="E485" s="89"/>
      <c r="F485" s="89"/>
      <c r="G485" s="12"/>
      <c r="H485" s="10"/>
      <c r="I485" s="8"/>
    </row>
    <row r="486" spans="2:9" s="4" customFormat="1" ht="15" customHeight="1">
      <c r="B486" s="16"/>
      <c r="C486" s="86"/>
      <c r="D486" s="89"/>
      <c r="E486" s="89"/>
      <c r="F486" s="89"/>
      <c r="G486" s="12"/>
      <c r="H486" s="10"/>
      <c r="I486" s="8"/>
    </row>
    <row r="487" spans="2:9" s="4" customFormat="1" ht="15" customHeight="1">
      <c r="B487" s="16"/>
      <c r="C487" s="86"/>
      <c r="D487" s="89"/>
      <c r="E487" s="89"/>
      <c r="F487" s="89"/>
      <c r="G487" s="12"/>
      <c r="H487" s="10"/>
      <c r="I487" s="8"/>
    </row>
    <row r="488" spans="2:9" s="4" customFormat="1" ht="15" customHeight="1">
      <c r="B488" s="16"/>
      <c r="C488" s="86"/>
      <c r="D488" s="89"/>
      <c r="E488" s="89"/>
      <c r="F488" s="89"/>
      <c r="G488" s="12"/>
      <c r="H488" s="10"/>
      <c r="I488" s="8"/>
    </row>
    <row r="489" spans="2:9" s="4" customFormat="1" ht="15" customHeight="1">
      <c r="B489" s="16"/>
      <c r="C489" s="86"/>
      <c r="D489" s="89"/>
      <c r="E489" s="89"/>
      <c r="F489" s="89"/>
      <c r="G489" s="12"/>
      <c r="H489" s="10"/>
      <c r="I489" s="8"/>
    </row>
    <row r="490" spans="2:9" s="4" customFormat="1" ht="15" customHeight="1">
      <c r="B490" s="16"/>
      <c r="C490" s="86"/>
      <c r="D490" s="89"/>
      <c r="E490" s="89"/>
      <c r="F490" s="89"/>
      <c r="G490" s="12"/>
      <c r="H490" s="10"/>
      <c r="I490" s="8"/>
    </row>
    <row r="491" spans="2:9" s="4" customFormat="1" ht="15" customHeight="1">
      <c r="B491" s="16"/>
      <c r="C491" s="86"/>
      <c r="D491" s="89"/>
      <c r="E491" s="89"/>
      <c r="F491" s="89"/>
      <c r="G491" s="12"/>
      <c r="H491" s="10"/>
      <c r="I491" s="8"/>
    </row>
    <row r="492" spans="2:9" s="4" customFormat="1" ht="15" customHeight="1">
      <c r="B492" s="16"/>
      <c r="C492" s="86"/>
      <c r="D492" s="89"/>
      <c r="E492" s="89"/>
      <c r="F492" s="89"/>
      <c r="G492" s="12"/>
      <c r="H492" s="10"/>
      <c r="I492" s="8"/>
    </row>
    <row r="493" spans="2:9" s="4" customFormat="1" ht="15" customHeight="1">
      <c r="B493" s="16"/>
      <c r="C493" s="86"/>
      <c r="D493" s="89"/>
      <c r="E493" s="89"/>
      <c r="F493" s="89"/>
      <c r="G493" s="12"/>
      <c r="H493" s="10"/>
      <c r="I493" s="8"/>
    </row>
    <row r="494" spans="2:9" s="4" customFormat="1" ht="15" customHeight="1">
      <c r="B494" s="16"/>
      <c r="C494" s="86"/>
      <c r="D494" s="89"/>
      <c r="E494" s="89"/>
      <c r="F494" s="89"/>
      <c r="G494" s="12"/>
      <c r="H494" s="10"/>
      <c r="I494" s="8"/>
    </row>
    <row r="495" spans="2:9" s="4" customFormat="1" ht="15" customHeight="1">
      <c r="B495" s="16"/>
      <c r="C495" s="86"/>
      <c r="D495" s="89"/>
      <c r="E495" s="89"/>
      <c r="F495" s="89"/>
      <c r="G495" s="12"/>
      <c r="H495" s="10"/>
      <c r="I495" s="8"/>
    </row>
    <row r="496" spans="2:9" s="4" customFormat="1" ht="15" customHeight="1">
      <c r="B496" s="16"/>
      <c r="C496" s="86"/>
      <c r="D496" s="89"/>
      <c r="E496" s="89"/>
      <c r="F496" s="89"/>
      <c r="G496" s="12"/>
      <c r="H496" s="10"/>
      <c r="I496" s="8"/>
    </row>
    <row r="497" spans="2:9" s="4" customFormat="1" ht="15" customHeight="1">
      <c r="B497" s="16"/>
      <c r="C497" s="86"/>
      <c r="D497" s="89"/>
      <c r="E497" s="89"/>
      <c r="F497" s="89"/>
      <c r="G497" s="12"/>
      <c r="H497" s="10"/>
      <c r="I497" s="8"/>
    </row>
    <row r="498" spans="2:9" s="4" customFormat="1" ht="15" customHeight="1">
      <c r="B498" s="16"/>
      <c r="C498" s="86"/>
      <c r="D498" s="89"/>
      <c r="E498" s="89"/>
      <c r="F498" s="89"/>
      <c r="G498" s="12"/>
      <c r="H498" s="10"/>
      <c r="I498" s="8"/>
    </row>
    <row r="499" spans="2:9" s="4" customFormat="1" ht="15" customHeight="1">
      <c r="B499" s="16"/>
      <c r="C499" s="86"/>
      <c r="D499" s="89"/>
      <c r="E499" s="89"/>
      <c r="F499" s="89"/>
      <c r="G499" s="12"/>
      <c r="H499" s="10"/>
      <c r="I499" s="8"/>
    </row>
    <row r="500" spans="2:9" s="4" customFormat="1" ht="15" customHeight="1">
      <c r="B500" s="16"/>
      <c r="C500" s="86"/>
      <c r="D500" s="89"/>
      <c r="E500" s="89"/>
      <c r="F500" s="89"/>
      <c r="G500" s="12"/>
      <c r="H500" s="10"/>
      <c r="I500" s="8"/>
    </row>
    <row r="501" spans="2:9" s="4" customFormat="1" ht="15" customHeight="1">
      <c r="B501" s="16"/>
      <c r="C501" s="86"/>
      <c r="D501" s="89"/>
      <c r="E501" s="89"/>
      <c r="F501" s="89"/>
      <c r="G501" s="12"/>
      <c r="H501" s="10"/>
      <c r="I501" s="8"/>
    </row>
    <row r="502" spans="2:9" s="4" customFormat="1" ht="15" customHeight="1">
      <c r="B502" s="16"/>
      <c r="C502" s="86"/>
      <c r="D502" s="89"/>
      <c r="E502" s="89"/>
      <c r="F502" s="89"/>
      <c r="G502" s="12"/>
      <c r="H502" s="10"/>
      <c r="I502" s="8"/>
    </row>
    <row r="503" spans="2:9" s="4" customFormat="1" ht="15" customHeight="1">
      <c r="B503" s="16"/>
      <c r="C503" s="86"/>
      <c r="D503" s="89"/>
      <c r="E503" s="89"/>
      <c r="F503" s="89"/>
      <c r="G503" s="12"/>
      <c r="H503" s="10"/>
      <c r="I503" s="8"/>
    </row>
    <row r="504" spans="2:9" s="4" customFormat="1" ht="15" customHeight="1">
      <c r="B504" s="16"/>
      <c r="C504" s="86"/>
      <c r="D504" s="89"/>
      <c r="E504" s="89"/>
      <c r="F504" s="89"/>
      <c r="G504" s="12"/>
      <c r="H504" s="10"/>
      <c r="I504" s="8"/>
    </row>
    <row r="505" spans="2:9" s="4" customFormat="1" ht="15" customHeight="1">
      <c r="B505" s="16"/>
      <c r="C505" s="86"/>
      <c r="D505" s="89"/>
      <c r="E505" s="89"/>
      <c r="F505" s="89"/>
      <c r="G505" s="12"/>
      <c r="H505" s="10"/>
      <c r="I505" s="8"/>
    </row>
    <row r="506" spans="2:9" s="4" customFormat="1" ht="15" customHeight="1">
      <c r="B506" s="16"/>
      <c r="C506" s="86"/>
      <c r="D506" s="89"/>
      <c r="E506" s="89"/>
      <c r="F506" s="89"/>
      <c r="G506" s="12"/>
      <c r="H506" s="10"/>
      <c r="I506" s="8"/>
    </row>
    <row r="507" spans="2:9" s="4" customFormat="1" ht="15" customHeight="1">
      <c r="B507" s="16"/>
      <c r="C507" s="86"/>
      <c r="D507" s="89"/>
      <c r="E507" s="89"/>
      <c r="F507" s="89"/>
      <c r="G507" s="12"/>
      <c r="H507" s="10"/>
      <c r="I507" s="8"/>
    </row>
    <row r="508" spans="2:9" s="4" customFormat="1" ht="15" customHeight="1">
      <c r="B508" s="16"/>
      <c r="C508" s="86"/>
      <c r="D508" s="89"/>
      <c r="E508" s="89"/>
      <c r="F508" s="89"/>
      <c r="G508" s="12"/>
      <c r="H508" s="10"/>
      <c r="I508" s="8"/>
    </row>
    <row r="509" spans="2:9" s="4" customFormat="1" ht="15" customHeight="1">
      <c r="B509" s="16"/>
      <c r="C509" s="86"/>
      <c r="D509" s="89"/>
      <c r="E509" s="89"/>
      <c r="F509" s="89"/>
      <c r="G509" s="12"/>
      <c r="H509" s="10"/>
      <c r="I509" s="8"/>
    </row>
    <row r="510" spans="2:9" s="4" customFormat="1" ht="15" customHeight="1">
      <c r="B510" s="16"/>
      <c r="C510" s="86"/>
      <c r="D510" s="89"/>
      <c r="E510" s="89"/>
      <c r="F510" s="89"/>
      <c r="G510" s="12"/>
      <c r="H510" s="10"/>
      <c r="I510" s="8"/>
    </row>
    <row r="511" spans="2:9" s="4" customFormat="1" ht="15" customHeight="1">
      <c r="B511" s="16"/>
      <c r="C511" s="86"/>
      <c r="D511" s="89"/>
      <c r="E511" s="89"/>
      <c r="F511" s="89"/>
      <c r="G511" s="12"/>
      <c r="H511" s="10"/>
      <c r="I511" s="8"/>
    </row>
    <row r="512" spans="2:9" s="4" customFormat="1" ht="15" customHeight="1">
      <c r="B512" s="16"/>
      <c r="C512" s="86"/>
      <c r="D512" s="89"/>
      <c r="E512" s="89"/>
      <c r="F512" s="89"/>
      <c r="G512" s="12"/>
      <c r="H512" s="10"/>
      <c r="I512" s="8"/>
    </row>
    <row r="513" spans="2:9" s="4" customFormat="1" ht="15" customHeight="1">
      <c r="B513" s="16"/>
      <c r="C513" s="86"/>
      <c r="D513" s="89"/>
      <c r="E513" s="89"/>
      <c r="F513" s="89"/>
      <c r="G513" s="12"/>
      <c r="H513" s="10"/>
      <c r="I513" s="8"/>
    </row>
    <row r="514" spans="2:9" s="4" customFormat="1" ht="15" customHeight="1">
      <c r="B514" s="16"/>
      <c r="C514" s="86"/>
      <c r="D514" s="89"/>
      <c r="E514" s="89"/>
      <c r="F514" s="89"/>
      <c r="G514" s="12"/>
      <c r="H514" s="10"/>
      <c r="I514" s="8"/>
    </row>
    <row r="515" spans="2:9" s="4" customFormat="1" ht="15" customHeight="1">
      <c r="B515" s="16"/>
      <c r="C515" s="86"/>
      <c r="D515" s="89"/>
      <c r="E515" s="89"/>
      <c r="F515" s="89"/>
      <c r="G515" s="12"/>
      <c r="H515" s="10"/>
      <c r="I515" s="8"/>
    </row>
    <row r="516" spans="2:9" s="4" customFormat="1" ht="15" customHeight="1">
      <c r="B516" s="16"/>
      <c r="C516" s="86"/>
      <c r="D516" s="89"/>
      <c r="E516" s="89"/>
      <c r="F516" s="89"/>
      <c r="G516" s="12"/>
      <c r="H516" s="10"/>
      <c r="I516" s="8"/>
    </row>
    <row r="517" spans="2:9" s="4" customFormat="1" ht="15" customHeight="1">
      <c r="B517" s="16"/>
      <c r="C517" s="86"/>
      <c r="D517" s="89"/>
      <c r="E517" s="89"/>
      <c r="F517" s="89"/>
      <c r="G517" s="12"/>
      <c r="H517" s="10"/>
      <c r="I517" s="8"/>
    </row>
    <row r="518" spans="2:9" s="4" customFormat="1" ht="15" customHeight="1">
      <c r="B518" s="16"/>
      <c r="C518" s="86"/>
      <c r="D518" s="89"/>
      <c r="E518" s="89"/>
      <c r="F518" s="89"/>
      <c r="G518" s="12"/>
      <c r="H518" s="10"/>
      <c r="I518" s="8"/>
    </row>
    <row r="519" spans="2:9" s="4" customFormat="1" ht="15" customHeight="1">
      <c r="B519" s="16"/>
      <c r="C519" s="86"/>
      <c r="D519" s="89"/>
      <c r="E519" s="89"/>
      <c r="F519" s="89"/>
      <c r="G519" s="12"/>
      <c r="H519" s="10"/>
      <c r="I519" s="8"/>
    </row>
    <row r="520" spans="2:9" s="4" customFormat="1" ht="15" customHeight="1">
      <c r="B520" s="16"/>
      <c r="C520" s="86"/>
      <c r="D520" s="89"/>
      <c r="E520" s="89"/>
      <c r="F520" s="89"/>
      <c r="G520" s="12"/>
      <c r="H520" s="10"/>
      <c r="I520" s="8"/>
    </row>
    <row r="521" spans="2:9" s="4" customFormat="1" ht="15" customHeight="1">
      <c r="B521" s="16"/>
      <c r="C521" s="86"/>
      <c r="D521" s="89"/>
      <c r="E521" s="89"/>
      <c r="F521" s="89"/>
      <c r="G521" s="12"/>
      <c r="H521" s="10"/>
      <c r="I521" s="8"/>
    </row>
    <row r="522" spans="2:9" s="4" customFormat="1" ht="15" customHeight="1">
      <c r="B522" s="16"/>
      <c r="C522" s="86"/>
      <c r="D522" s="89"/>
      <c r="E522" s="89"/>
      <c r="F522" s="89"/>
      <c r="G522" s="12"/>
      <c r="H522" s="10"/>
      <c r="I522" s="8"/>
    </row>
    <row r="523" spans="2:9" s="4" customFormat="1" ht="15" customHeight="1">
      <c r="B523" s="16"/>
      <c r="C523" s="86"/>
      <c r="D523" s="89"/>
      <c r="E523" s="89"/>
      <c r="F523" s="89"/>
      <c r="G523" s="12"/>
      <c r="H523" s="10"/>
      <c r="I523" s="8"/>
    </row>
    <row r="524" spans="2:9" s="4" customFormat="1" ht="15" customHeight="1">
      <c r="B524" s="16"/>
      <c r="C524" s="86"/>
      <c r="D524" s="89"/>
      <c r="E524" s="89"/>
      <c r="F524" s="89"/>
      <c r="G524" s="12"/>
      <c r="H524" s="10"/>
      <c r="I524" s="8"/>
    </row>
    <row r="525" spans="2:9" s="4" customFormat="1" ht="15" customHeight="1">
      <c r="B525" s="16"/>
      <c r="C525" s="86"/>
      <c r="D525" s="86"/>
      <c r="E525" s="86"/>
      <c r="F525" s="86"/>
      <c r="G525" s="10"/>
      <c r="H525" s="10"/>
      <c r="I525" s="8"/>
    </row>
    <row r="526" spans="2:9" s="4" customFormat="1" ht="15" customHeight="1">
      <c r="B526" s="16"/>
      <c r="C526" s="86"/>
      <c r="D526" s="86"/>
      <c r="E526" s="86"/>
      <c r="F526" s="86"/>
      <c r="G526" s="10"/>
      <c r="H526" s="10"/>
      <c r="I526" s="8"/>
    </row>
    <row r="527" spans="2:9" s="4" customFormat="1" ht="15" customHeight="1">
      <c r="B527" s="16"/>
      <c r="C527" s="86"/>
      <c r="D527" s="86"/>
      <c r="E527" s="86"/>
      <c r="F527" s="86"/>
      <c r="G527" s="10"/>
      <c r="H527" s="10"/>
      <c r="I527" s="8"/>
    </row>
    <row r="528" spans="2:9" s="4" customFormat="1" ht="15" customHeight="1">
      <c r="B528" s="16"/>
      <c r="C528" s="86"/>
      <c r="D528" s="86"/>
      <c r="E528" s="86"/>
      <c r="F528" s="86"/>
      <c r="G528" s="10"/>
      <c r="H528" s="10"/>
      <c r="I528" s="8"/>
    </row>
    <row r="529" spans="2:9" s="4" customFormat="1" ht="15" customHeight="1">
      <c r="B529" s="16"/>
      <c r="C529" s="86"/>
      <c r="D529" s="86"/>
      <c r="E529" s="86"/>
      <c r="F529" s="86"/>
      <c r="G529" s="10"/>
      <c r="H529" s="10"/>
      <c r="I529" s="8"/>
    </row>
    <row r="530" spans="2:9" s="4" customFormat="1" ht="15" customHeight="1">
      <c r="B530" s="16"/>
      <c r="C530" s="86"/>
      <c r="D530" s="89"/>
      <c r="E530" s="89"/>
      <c r="F530" s="89"/>
      <c r="G530" s="12"/>
      <c r="H530" s="10"/>
      <c r="I530" s="8"/>
    </row>
    <row r="531" spans="2:9" s="4" customFormat="1" ht="15" customHeight="1">
      <c r="B531" s="16"/>
      <c r="C531" s="86"/>
      <c r="D531" s="89"/>
      <c r="E531" s="89"/>
      <c r="F531" s="89"/>
      <c r="G531" s="12"/>
      <c r="H531" s="10"/>
      <c r="I531" s="8"/>
    </row>
    <row r="532" spans="2:9" s="4" customFormat="1" ht="15" customHeight="1">
      <c r="B532" s="16"/>
      <c r="C532" s="86"/>
      <c r="D532" s="89"/>
      <c r="E532" s="89"/>
      <c r="F532" s="89"/>
      <c r="G532" s="12"/>
      <c r="H532" s="10"/>
      <c r="I532" s="8"/>
    </row>
    <row r="533" spans="2:9" s="4" customFormat="1" ht="15" customHeight="1">
      <c r="B533" s="16"/>
      <c r="C533" s="86"/>
      <c r="D533" s="89"/>
      <c r="E533" s="89"/>
      <c r="F533" s="89"/>
      <c r="G533" s="12"/>
      <c r="H533" s="10"/>
      <c r="I533" s="8"/>
    </row>
    <row r="534" spans="2:9" s="4" customFormat="1" ht="15" customHeight="1">
      <c r="B534" s="16"/>
      <c r="C534" s="86"/>
      <c r="D534" s="89"/>
      <c r="E534" s="89"/>
      <c r="F534" s="89"/>
      <c r="G534" s="12"/>
      <c r="H534" s="10"/>
      <c r="I534" s="8"/>
    </row>
    <row r="535" spans="2:9" s="4" customFormat="1" ht="15" customHeight="1">
      <c r="B535" s="16"/>
      <c r="C535" s="86"/>
      <c r="D535" s="89"/>
      <c r="E535" s="89"/>
      <c r="F535" s="89"/>
      <c r="G535" s="12"/>
      <c r="H535" s="10"/>
      <c r="I535" s="8"/>
    </row>
    <row r="536" spans="2:9" s="4" customFormat="1" ht="15" customHeight="1">
      <c r="B536" s="16"/>
      <c r="C536" s="86"/>
      <c r="D536" s="89"/>
      <c r="E536" s="89"/>
      <c r="F536" s="89"/>
      <c r="G536" s="12"/>
      <c r="H536" s="10"/>
      <c r="I536" s="8"/>
    </row>
    <row r="537" spans="2:9" s="4" customFormat="1" ht="15" customHeight="1">
      <c r="B537" s="16"/>
      <c r="C537" s="86"/>
      <c r="D537" s="89"/>
      <c r="E537" s="89"/>
      <c r="F537" s="89"/>
      <c r="G537" s="12"/>
      <c r="H537" s="10"/>
      <c r="I537" s="8"/>
    </row>
    <row r="538" spans="2:9" s="4" customFormat="1" ht="15" customHeight="1">
      <c r="B538" s="16"/>
      <c r="C538" s="86"/>
      <c r="D538" s="89"/>
      <c r="E538" s="89"/>
      <c r="F538" s="89"/>
      <c r="G538" s="12"/>
      <c r="H538" s="10"/>
      <c r="I538" s="8"/>
    </row>
    <row r="539" spans="2:9" s="4" customFormat="1" ht="15" customHeight="1">
      <c r="B539" s="16"/>
      <c r="C539" s="86"/>
      <c r="D539" s="89"/>
      <c r="E539" s="89"/>
      <c r="F539" s="89"/>
      <c r="G539" s="12"/>
      <c r="H539" s="10"/>
      <c r="I539" s="8"/>
    </row>
    <row r="540" spans="2:9" s="4" customFormat="1" ht="15" customHeight="1">
      <c r="B540" s="16"/>
      <c r="C540" s="86"/>
      <c r="D540" s="89"/>
      <c r="E540" s="89"/>
      <c r="F540" s="89"/>
      <c r="G540" s="12"/>
      <c r="H540" s="10"/>
      <c r="I540" s="8"/>
    </row>
    <row r="541" spans="2:9" s="4" customFormat="1" ht="15" customHeight="1">
      <c r="B541" s="16"/>
      <c r="C541" s="86"/>
      <c r="D541" s="89"/>
      <c r="E541" s="89"/>
      <c r="F541" s="89"/>
      <c r="G541" s="12"/>
      <c r="H541" s="10"/>
      <c r="I541" s="8"/>
    </row>
    <row r="542" spans="2:9" s="4" customFormat="1" ht="15" customHeight="1">
      <c r="B542" s="16"/>
      <c r="C542" s="86"/>
      <c r="D542" s="89"/>
      <c r="E542" s="89"/>
      <c r="F542" s="89"/>
      <c r="G542" s="12"/>
      <c r="H542" s="10"/>
      <c r="I542" s="8"/>
    </row>
    <row r="543" spans="2:9" s="4" customFormat="1" ht="15" customHeight="1">
      <c r="B543" s="16"/>
      <c r="C543" s="86"/>
      <c r="D543" s="89"/>
      <c r="E543" s="89"/>
      <c r="F543" s="89"/>
      <c r="G543" s="12"/>
      <c r="H543" s="10"/>
      <c r="I543" s="8"/>
    </row>
    <row r="544" spans="2:9" s="4" customFormat="1" ht="15" customHeight="1">
      <c r="B544" s="16"/>
      <c r="C544" s="86"/>
      <c r="D544" s="89"/>
      <c r="E544" s="89"/>
      <c r="F544" s="89"/>
      <c r="G544" s="12"/>
      <c r="H544" s="10"/>
      <c r="I544" s="8"/>
    </row>
    <row r="545" spans="2:9" s="4" customFormat="1" ht="15" customHeight="1">
      <c r="B545" s="16"/>
      <c r="C545" s="86"/>
      <c r="D545" s="89"/>
      <c r="E545" s="89"/>
      <c r="F545" s="89"/>
      <c r="G545" s="12"/>
      <c r="H545" s="10"/>
      <c r="I545" s="8"/>
    </row>
    <row r="546" spans="2:9" s="4" customFormat="1" ht="15" customHeight="1">
      <c r="B546" s="16"/>
      <c r="C546" s="86"/>
      <c r="D546" s="89"/>
      <c r="E546" s="89"/>
      <c r="F546" s="89"/>
      <c r="G546" s="12"/>
      <c r="H546" s="10"/>
      <c r="I546" s="8"/>
    </row>
    <row r="547" spans="2:9" s="4" customFormat="1" ht="15" customHeight="1">
      <c r="B547" s="16"/>
      <c r="C547" s="86"/>
      <c r="D547" s="89"/>
      <c r="E547" s="89"/>
      <c r="F547" s="89"/>
      <c r="G547" s="12"/>
      <c r="H547" s="10"/>
      <c r="I547" s="8"/>
    </row>
    <row r="548" spans="2:9" s="4" customFormat="1" ht="15" customHeight="1">
      <c r="B548" s="16"/>
      <c r="C548" s="86"/>
      <c r="D548" s="89"/>
      <c r="E548" s="89"/>
      <c r="F548" s="89"/>
      <c r="G548" s="12"/>
      <c r="H548" s="10"/>
      <c r="I548" s="8"/>
    </row>
    <row r="549" spans="2:9" s="4" customFormat="1" ht="15" customHeight="1">
      <c r="B549" s="16"/>
      <c r="C549" s="86"/>
      <c r="D549" s="89"/>
      <c r="E549" s="89"/>
      <c r="F549" s="89"/>
      <c r="G549" s="12"/>
      <c r="H549" s="10"/>
      <c r="I549" s="8"/>
    </row>
    <row r="550" spans="4:7" ht="15" customHeight="1">
      <c r="D550" s="91"/>
      <c r="E550" s="91"/>
      <c r="F550" s="91"/>
      <c r="G550" s="35"/>
    </row>
    <row r="551" spans="4:7" ht="15" customHeight="1">
      <c r="D551" s="91"/>
      <c r="E551" s="91"/>
      <c r="F551" s="91"/>
      <c r="G551" s="35"/>
    </row>
    <row r="552" spans="4:7" ht="15" customHeight="1">
      <c r="D552" s="91"/>
      <c r="E552" s="91"/>
      <c r="F552" s="91"/>
      <c r="G552" s="35"/>
    </row>
    <row r="553" spans="4:7" ht="15" customHeight="1">
      <c r="D553" s="91"/>
      <c r="E553" s="91"/>
      <c r="F553" s="91"/>
      <c r="G553" s="35"/>
    </row>
    <row r="554" spans="4:7" ht="15" customHeight="1">
      <c r="D554" s="91"/>
      <c r="E554" s="91"/>
      <c r="F554" s="91"/>
      <c r="G554" s="35"/>
    </row>
    <row r="555" spans="4:7" ht="15" customHeight="1">
      <c r="D555" s="91"/>
      <c r="E555" s="91"/>
      <c r="F555" s="91"/>
      <c r="G555" s="35"/>
    </row>
    <row r="556" spans="4:7" ht="15" customHeight="1">
      <c r="D556" s="91"/>
      <c r="E556" s="91"/>
      <c r="F556" s="91"/>
      <c r="G556" s="35"/>
    </row>
    <row r="557" spans="4:7" ht="15" customHeight="1">
      <c r="D557" s="91"/>
      <c r="E557" s="91"/>
      <c r="F557" s="91"/>
      <c r="G557" s="35"/>
    </row>
    <row r="558" spans="4:7" ht="15" customHeight="1">
      <c r="D558" s="91"/>
      <c r="E558" s="91"/>
      <c r="F558" s="91"/>
      <c r="G558" s="35"/>
    </row>
    <row r="559" spans="4:7" ht="15" customHeight="1">
      <c r="D559" s="91"/>
      <c r="E559" s="91"/>
      <c r="F559" s="91"/>
      <c r="G559" s="35"/>
    </row>
    <row r="560" spans="4:7" ht="15" customHeight="1">
      <c r="D560" s="91"/>
      <c r="E560" s="91"/>
      <c r="F560" s="91"/>
      <c r="G560" s="35"/>
    </row>
    <row r="561" spans="4:7" ht="15" customHeight="1">
      <c r="D561" s="91"/>
      <c r="E561" s="91"/>
      <c r="F561" s="91"/>
      <c r="G561" s="35"/>
    </row>
    <row r="562" spans="4:7" ht="15" customHeight="1">
      <c r="D562" s="91"/>
      <c r="E562" s="91"/>
      <c r="F562" s="91"/>
      <c r="G562" s="35"/>
    </row>
    <row r="563" spans="4:7" ht="15" customHeight="1">
      <c r="D563" s="91"/>
      <c r="E563" s="91"/>
      <c r="F563" s="91"/>
      <c r="G563" s="35"/>
    </row>
    <row r="564" spans="4:7" ht="15" customHeight="1">
      <c r="D564" s="91"/>
      <c r="E564" s="91"/>
      <c r="F564" s="91"/>
      <c r="G564" s="35"/>
    </row>
    <row r="565" spans="4:7" ht="15" customHeight="1">
      <c r="D565" s="91"/>
      <c r="E565" s="91"/>
      <c r="F565" s="91"/>
      <c r="G565" s="35"/>
    </row>
    <row r="566" spans="4:7" ht="15" customHeight="1">
      <c r="D566" s="91"/>
      <c r="E566" s="91"/>
      <c r="F566" s="91"/>
      <c r="G566" s="35"/>
    </row>
    <row r="567" spans="4:7" ht="15" customHeight="1">
      <c r="D567" s="91"/>
      <c r="E567" s="91"/>
      <c r="F567" s="91"/>
      <c r="G567" s="35"/>
    </row>
    <row r="568" spans="4:7" ht="15" customHeight="1">
      <c r="D568" s="91"/>
      <c r="E568" s="91"/>
      <c r="F568" s="91"/>
      <c r="G568" s="35"/>
    </row>
    <row r="569" spans="4:7" ht="15" customHeight="1">
      <c r="D569" s="91"/>
      <c r="E569" s="91"/>
      <c r="F569" s="91"/>
      <c r="G569" s="35"/>
    </row>
    <row r="570" spans="4:7" ht="15" customHeight="1">
      <c r="D570" s="91"/>
      <c r="E570" s="91"/>
      <c r="F570" s="91"/>
      <c r="G570" s="35"/>
    </row>
    <row r="573" spans="4:7" ht="15" customHeight="1">
      <c r="D573" s="91"/>
      <c r="E573" s="91"/>
      <c r="F573" s="91"/>
      <c r="G573" s="35"/>
    </row>
    <row r="574" spans="4:7" ht="15" customHeight="1">
      <c r="D574" s="91"/>
      <c r="E574" s="91"/>
      <c r="F574" s="91"/>
      <c r="G574" s="35"/>
    </row>
    <row r="575" spans="4:7" ht="15" customHeight="1">
      <c r="D575" s="91"/>
      <c r="E575" s="91"/>
      <c r="F575" s="91"/>
      <c r="G575" s="35"/>
    </row>
    <row r="576" spans="4:7" ht="15" customHeight="1">
      <c r="D576" s="91"/>
      <c r="E576" s="91"/>
      <c r="F576" s="91"/>
      <c r="G576" s="35"/>
    </row>
    <row r="577" spans="4:7" ht="15" customHeight="1">
      <c r="D577" s="91"/>
      <c r="E577" s="91"/>
      <c r="F577" s="91"/>
      <c r="G577" s="35"/>
    </row>
    <row r="578" spans="4:7" ht="15" customHeight="1">
      <c r="D578" s="91"/>
      <c r="E578" s="91"/>
      <c r="F578" s="91"/>
      <c r="G578" s="35"/>
    </row>
    <row r="579" spans="4:7" ht="15" customHeight="1">
      <c r="D579" s="91"/>
      <c r="E579" s="91"/>
      <c r="F579" s="91"/>
      <c r="G579" s="35"/>
    </row>
    <row r="580" spans="4:7" ht="15" customHeight="1">
      <c r="D580" s="91"/>
      <c r="E580" s="91"/>
      <c r="F580" s="91"/>
      <c r="G580" s="35"/>
    </row>
    <row r="581" spans="4:7" ht="15" customHeight="1">
      <c r="D581" s="91"/>
      <c r="E581" s="91"/>
      <c r="F581" s="91"/>
      <c r="G581" s="35"/>
    </row>
    <row r="582" spans="4:7" ht="15" customHeight="1">
      <c r="D582" s="91"/>
      <c r="E582" s="91"/>
      <c r="F582" s="91"/>
      <c r="G582" s="35"/>
    </row>
    <row r="583" spans="4:7" ht="15" customHeight="1">
      <c r="D583" s="91"/>
      <c r="E583" s="91"/>
      <c r="F583" s="91"/>
      <c r="G583" s="35"/>
    </row>
    <row r="584" spans="4:7" ht="15" customHeight="1">
      <c r="D584" s="91"/>
      <c r="E584" s="91"/>
      <c r="F584" s="91"/>
      <c r="G584" s="35"/>
    </row>
    <row r="585" spans="4:7" ht="15" customHeight="1">
      <c r="D585" s="91"/>
      <c r="E585" s="91"/>
      <c r="F585" s="91"/>
      <c r="G585" s="35"/>
    </row>
    <row r="586" spans="4:7" ht="15" customHeight="1">
      <c r="D586" s="91"/>
      <c r="E586" s="91"/>
      <c r="F586" s="91"/>
      <c r="G586" s="35"/>
    </row>
    <row r="587" spans="4:7" ht="15" customHeight="1">
      <c r="D587" s="91"/>
      <c r="E587" s="91"/>
      <c r="F587" s="91"/>
      <c r="G587" s="35"/>
    </row>
    <row r="588" spans="4:7" ht="15" customHeight="1">
      <c r="D588" s="91"/>
      <c r="E588" s="91"/>
      <c r="F588" s="91"/>
      <c r="G588" s="35"/>
    </row>
    <row r="589" spans="4:7" ht="15" customHeight="1">
      <c r="D589" s="91"/>
      <c r="E589" s="91"/>
      <c r="F589" s="91"/>
      <c r="G589" s="35"/>
    </row>
    <row r="590" spans="4:7" ht="15" customHeight="1">
      <c r="D590" s="91"/>
      <c r="E590" s="91"/>
      <c r="F590" s="91"/>
      <c r="G590" s="35"/>
    </row>
    <row r="591" spans="4:7" ht="15" customHeight="1">
      <c r="D591" s="91"/>
      <c r="E591" s="91"/>
      <c r="F591" s="91"/>
      <c r="G591" s="35"/>
    </row>
    <row r="592" spans="4:7" ht="15" customHeight="1">
      <c r="D592" s="91"/>
      <c r="E592" s="91"/>
      <c r="F592" s="91"/>
      <c r="G592" s="35"/>
    </row>
    <row r="593" spans="4:7" ht="15" customHeight="1">
      <c r="D593" s="91"/>
      <c r="E593" s="91"/>
      <c r="F593" s="91"/>
      <c r="G593" s="35"/>
    </row>
    <row r="594" spans="4:7" ht="15" customHeight="1">
      <c r="D594" s="91"/>
      <c r="E594" s="91"/>
      <c r="F594" s="91"/>
      <c r="G594" s="35"/>
    </row>
    <row r="595" spans="4:7" ht="15" customHeight="1">
      <c r="D595" s="91"/>
      <c r="E595" s="91"/>
      <c r="F595" s="91"/>
      <c r="G595" s="35"/>
    </row>
    <row r="596" spans="4:7" ht="15" customHeight="1">
      <c r="D596" s="91"/>
      <c r="E596" s="91"/>
      <c r="F596" s="91"/>
      <c r="G596" s="35"/>
    </row>
    <row r="597" spans="4:7" ht="15" customHeight="1">
      <c r="D597" s="91"/>
      <c r="E597" s="91"/>
      <c r="F597" s="91"/>
      <c r="G597" s="35"/>
    </row>
    <row r="598" spans="4:7" ht="15" customHeight="1">
      <c r="D598" s="91"/>
      <c r="E598" s="91"/>
      <c r="F598" s="91"/>
      <c r="G598" s="35"/>
    </row>
    <row r="599" spans="4:7" ht="15" customHeight="1">
      <c r="D599" s="91"/>
      <c r="E599" s="91"/>
      <c r="F599" s="91"/>
      <c r="G599" s="35"/>
    </row>
    <row r="600" spans="4:7" ht="15" customHeight="1">
      <c r="D600" s="91"/>
      <c r="E600" s="91"/>
      <c r="F600" s="91"/>
      <c r="G600" s="35"/>
    </row>
    <row r="601" spans="4:7" ht="15" customHeight="1">
      <c r="D601" s="91"/>
      <c r="E601" s="91"/>
      <c r="F601" s="91"/>
      <c r="G601" s="35"/>
    </row>
    <row r="602" spans="4:7" ht="15" customHeight="1">
      <c r="D602" s="91"/>
      <c r="E602" s="91"/>
      <c r="F602" s="91"/>
      <c r="G602" s="35"/>
    </row>
    <row r="603" spans="4:7" ht="15" customHeight="1">
      <c r="D603" s="91"/>
      <c r="E603" s="91"/>
      <c r="F603" s="91"/>
      <c r="G603" s="35"/>
    </row>
    <row r="604" spans="4:7" ht="15" customHeight="1">
      <c r="D604" s="91"/>
      <c r="E604" s="91"/>
      <c r="F604" s="91"/>
      <c r="G604" s="35"/>
    </row>
    <row r="605" spans="4:7" ht="15" customHeight="1">
      <c r="D605" s="91"/>
      <c r="E605" s="91"/>
      <c r="F605" s="91"/>
      <c r="G605" s="35"/>
    </row>
    <row r="606" spans="4:7" ht="15" customHeight="1">
      <c r="D606" s="91"/>
      <c r="E606" s="91"/>
      <c r="F606" s="91"/>
      <c r="G606" s="35"/>
    </row>
    <row r="607" spans="4:7" ht="15" customHeight="1">
      <c r="D607" s="91"/>
      <c r="E607" s="91"/>
      <c r="F607" s="91"/>
      <c r="G607" s="35"/>
    </row>
    <row r="608" spans="4:7" ht="15" customHeight="1">
      <c r="D608" s="91"/>
      <c r="E608" s="91"/>
      <c r="F608" s="91"/>
      <c r="G608" s="35"/>
    </row>
    <row r="609" spans="4:7" ht="15" customHeight="1">
      <c r="D609" s="91"/>
      <c r="E609" s="91"/>
      <c r="F609" s="91"/>
      <c r="G609" s="35"/>
    </row>
    <row r="610" spans="4:7" ht="15" customHeight="1">
      <c r="D610" s="91"/>
      <c r="E610" s="91"/>
      <c r="F610" s="91"/>
      <c r="G610" s="35"/>
    </row>
    <row r="611" spans="4:7" ht="15" customHeight="1">
      <c r="D611" s="91"/>
      <c r="E611" s="91"/>
      <c r="F611" s="91"/>
      <c r="G611" s="35"/>
    </row>
    <row r="612" spans="4:7" ht="15" customHeight="1">
      <c r="D612" s="91"/>
      <c r="E612" s="91"/>
      <c r="F612" s="91"/>
      <c r="G612" s="35"/>
    </row>
    <row r="613" spans="4:7" ht="15" customHeight="1">
      <c r="D613" s="91"/>
      <c r="E613" s="91"/>
      <c r="F613" s="91"/>
      <c r="G613" s="35"/>
    </row>
    <row r="614" spans="4:7" ht="15" customHeight="1">
      <c r="D614" s="91"/>
      <c r="E614" s="91"/>
      <c r="F614" s="91"/>
      <c r="G614" s="35"/>
    </row>
    <row r="615" spans="4:7" ht="15" customHeight="1">
      <c r="D615" s="92"/>
      <c r="E615" s="92"/>
      <c r="F615" s="92"/>
      <c r="G615" s="35"/>
    </row>
    <row r="616" spans="4:7" ht="15" customHeight="1">
      <c r="D616" s="92"/>
      <c r="E616" s="92"/>
      <c r="F616" s="92"/>
      <c r="G616" s="35"/>
    </row>
    <row r="617" spans="4:7" ht="15" customHeight="1">
      <c r="D617" s="92"/>
      <c r="E617" s="92"/>
      <c r="F617" s="92"/>
      <c r="G617" s="35"/>
    </row>
    <row r="618" spans="4:7" ht="15" customHeight="1">
      <c r="D618" s="92"/>
      <c r="E618" s="92"/>
      <c r="F618" s="92"/>
      <c r="G618" s="35"/>
    </row>
    <row r="619" spans="4:7" ht="15" customHeight="1">
      <c r="D619" s="92"/>
      <c r="E619" s="92"/>
      <c r="F619" s="92"/>
      <c r="G619" s="35"/>
    </row>
    <row r="620" spans="4:7" ht="15" customHeight="1">
      <c r="D620" s="92"/>
      <c r="E620" s="92"/>
      <c r="F620" s="92"/>
      <c r="G620" s="35"/>
    </row>
    <row r="621" spans="4:7" ht="15" customHeight="1">
      <c r="D621" s="92"/>
      <c r="E621" s="92"/>
      <c r="F621" s="92"/>
      <c r="G621" s="35"/>
    </row>
    <row r="622" spans="4:7" ht="15" customHeight="1">
      <c r="D622" s="92"/>
      <c r="E622" s="92"/>
      <c r="F622" s="92"/>
      <c r="G622" s="35"/>
    </row>
    <row r="623" spans="4:7" ht="15" customHeight="1">
      <c r="D623" s="92"/>
      <c r="E623" s="92"/>
      <c r="F623" s="92"/>
      <c r="G623" s="35"/>
    </row>
    <row r="624" spans="4:7" ht="15" customHeight="1">
      <c r="D624" s="92"/>
      <c r="E624" s="92"/>
      <c r="F624" s="92"/>
      <c r="G624" s="35"/>
    </row>
    <row r="625" spans="4:7" ht="15" customHeight="1">
      <c r="D625" s="92"/>
      <c r="E625" s="92"/>
      <c r="F625" s="92"/>
      <c r="G625" s="35"/>
    </row>
    <row r="626" spans="4:7" ht="15" customHeight="1">
      <c r="D626" s="92"/>
      <c r="E626" s="92"/>
      <c r="F626" s="92"/>
      <c r="G626" s="35"/>
    </row>
    <row r="627" spans="4:7" ht="15" customHeight="1">
      <c r="D627" s="92"/>
      <c r="E627" s="92"/>
      <c r="F627" s="92"/>
      <c r="G627" s="35"/>
    </row>
    <row r="628" spans="4:7" ht="15" customHeight="1">
      <c r="D628" s="92"/>
      <c r="E628" s="92"/>
      <c r="F628" s="92"/>
      <c r="G628" s="35"/>
    </row>
    <row r="629" spans="4:7" ht="15" customHeight="1">
      <c r="D629" s="92"/>
      <c r="E629" s="92"/>
      <c r="F629" s="92"/>
      <c r="G629" s="35"/>
    </row>
    <row r="630" spans="4:7" ht="15" customHeight="1">
      <c r="D630" s="92"/>
      <c r="E630" s="92"/>
      <c r="F630" s="92"/>
      <c r="G630" s="35"/>
    </row>
    <row r="631" spans="4:7" ht="15" customHeight="1">
      <c r="D631" s="92"/>
      <c r="E631" s="92"/>
      <c r="F631" s="92"/>
      <c r="G631" s="35"/>
    </row>
    <row r="632" spans="4:7" ht="15" customHeight="1">
      <c r="D632" s="92"/>
      <c r="E632" s="92"/>
      <c r="F632" s="92"/>
      <c r="G632" s="35"/>
    </row>
    <row r="633" spans="4:7" ht="15" customHeight="1">
      <c r="D633" s="92"/>
      <c r="E633" s="92"/>
      <c r="F633" s="92"/>
      <c r="G633" s="35"/>
    </row>
    <row r="634" spans="4:7" ht="15" customHeight="1">
      <c r="D634" s="92"/>
      <c r="E634" s="92"/>
      <c r="F634" s="92"/>
      <c r="G634" s="35"/>
    </row>
    <row r="635" spans="4:7" ht="15" customHeight="1">
      <c r="D635" s="92"/>
      <c r="E635" s="92"/>
      <c r="F635" s="92"/>
      <c r="G635" s="35"/>
    </row>
    <row r="636" spans="4:7" ht="15" customHeight="1">
      <c r="D636" s="92"/>
      <c r="E636" s="92"/>
      <c r="F636" s="92"/>
      <c r="G636" s="35"/>
    </row>
    <row r="637" spans="4:7" ht="15" customHeight="1">
      <c r="D637" s="92"/>
      <c r="E637" s="92"/>
      <c r="F637" s="92"/>
      <c r="G637" s="35"/>
    </row>
    <row r="638" spans="4:7" ht="15" customHeight="1">
      <c r="D638" s="92"/>
      <c r="E638" s="92"/>
      <c r="F638" s="92"/>
      <c r="G638" s="35"/>
    </row>
    <row r="639" spans="4:7" ht="15" customHeight="1">
      <c r="D639" s="92"/>
      <c r="E639" s="92"/>
      <c r="F639" s="92"/>
      <c r="G639" s="35"/>
    </row>
    <row r="640" spans="4:7" ht="15" customHeight="1">
      <c r="D640" s="92"/>
      <c r="E640" s="92"/>
      <c r="F640" s="92"/>
      <c r="G640" s="35"/>
    </row>
    <row r="641" spans="4:7" ht="15" customHeight="1">
      <c r="D641" s="92"/>
      <c r="E641" s="92"/>
      <c r="F641" s="92"/>
      <c r="G641" s="35"/>
    </row>
    <row r="642" spans="4:7" ht="15" customHeight="1">
      <c r="D642" s="92"/>
      <c r="E642" s="92"/>
      <c r="F642" s="92"/>
      <c r="G642" s="35"/>
    </row>
    <row r="643" spans="4:7" ht="15" customHeight="1">
      <c r="D643" s="92"/>
      <c r="E643" s="92"/>
      <c r="F643" s="92"/>
      <c r="G643" s="35"/>
    </row>
    <row r="644" spans="4:7" ht="15" customHeight="1">
      <c r="D644" s="92"/>
      <c r="E644" s="92"/>
      <c r="F644" s="92"/>
      <c r="G644" s="35"/>
    </row>
    <row r="645" spans="4:7" ht="15" customHeight="1">
      <c r="D645" s="92"/>
      <c r="E645" s="92"/>
      <c r="F645" s="92"/>
      <c r="G645" s="35"/>
    </row>
    <row r="646" spans="4:7" ht="15" customHeight="1">
      <c r="D646" s="92"/>
      <c r="E646" s="92"/>
      <c r="F646" s="92"/>
      <c r="G646" s="35"/>
    </row>
    <row r="647" spans="4:7" ht="15" customHeight="1">
      <c r="D647" s="92"/>
      <c r="E647" s="92"/>
      <c r="F647" s="92"/>
      <c r="G647" s="35"/>
    </row>
    <row r="648" spans="4:7" ht="15" customHeight="1">
      <c r="D648" s="92"/>
      <c r="E648" s="92"/>
      <c r="F648" s="92"/>
      <c r="G648" s="35"/>
    </row>
    <row r="649" spans="4:7" ht="15" customHeight="1">
      <c r="D649" s="92"/>
      <c r="E649" s="92"/>
      <c r="F649" s="92"/>
      <c r="G649" s="35"/>
    </row>
    <row r="650" spans="4:7" ht="15" customHeight="1">
      <c r="D650" s="92"/>
      <c r="E650" s="92"/>
      <c r="F650" s="92"/>
      <c r="G650" s="35"/>
    </row>
    <row r="651" spans="4:7" ht="15" customHeight="1">
      <c r="D651" s="92"/>
      <c r="E651" s="92"/>
      <c r="F651" s="92"/>
      <c r="G651" s="35"/>
    </row>
    <row r="652" spans="4:7" ht="15" customHeight="1">
      <c r="D652" s="92"/>
      <c r="E652" s="92"/>
      <c r="F652" s="92"/>
      <c r="G652" s="35"/>
    </row>
    <row r="653" spans="4:7" ht="15" customHeight="1">
      <c r="D653" s="92"/>
      <c r="E653" s="92"/>
      <c r="F653" s="92"/>
      <c r="G653" s="35"/>
    </row>
    <row r="654" spans="4:7" ht="15" customHeight="1">
      <c r="D654" s="92"/>
      <c r="E654" s="92"/>
      <c r="F654" s="92"/>
      <c r="G654" s="35"/>
    </row>
    <row r="655" spans="4:7" ht="15" customHeight="1">
      <c r="D655" s="92"/>
      <c r="E655" s="92"/>
      <c r="F655" s="92"/>
      <c r="G655" s="35"/>
    </row>
    <row r="656" spans="4:7" ht="15" customHeight="1">
      <c r="D656" s="92"/>
      <c r="E656" s="92"/>
      <c r="F656" s="92"/>
      <c r="G656" s="35"/>
    </row>
    <row r="657" spans="4:7" ht="15" customHeight="1">
      <c r="D657" s="92"/>
      <c r="E657" s="92"/>
      <c r="F657" s="92"/>
      <c r="G657" s="35"/>
    </row>
    <row r="658" spans="4:7" ht="15" customHeight="1">
      <c r="D658" s="92"/>
      <c r="E658" s="92"/>
      <c r="F658" s="92"/>
      <c r="G658" s="35"/>
    </row>
    <row r="659" spans="4:7" ht="15" customHeight="1">
      <c r="D659" s="92"/>
      <c r="E659" s="92"/>
      <c r="F659" s="92"/>
      <c r="G659" s="35"/>
    </row>
    <row r="660" spans="4:7" ht="15" customHeight="1">
      <c r="D660" s="92"/>
      <c r="E660" s="92"/>
      <c r="F660" s="92"/>
      <c r="G660" s="35"/>
    </row>
    <row r="661" spans="4:7" ht="15" customHeight="1">
      <c r="D661" s="92"/>
      <c r="E661" s="92"/>
      <c r="F661" s="92"/>
      <c r="G661" s="35"/>
    </row>
    <row r="662" spans="4:7" ht="15" customHeight="1">
      <c r="D662" s="92"/>
      <c r="E662" s="92"/>
      <c r="F662" s="92"/>
      <c r="G662" s="35"/>
    </row>
    <row r="663" spans="4:7" ht="15" customHeight="1">
      <c r="D663" s="92"/>
      <c r="E663" s="92"/>
      <c r="F663" s="92"/>
      <c r="G663" s="35"/>
    </row>
    <row r="664" spans="4:7" ht="15" customHeight="1">
      <c r="D664" s="92"/>
      <c r="E664" s="92"/>
      <c r="F664" s="92"/>
      <c r="G664" s="35"/>
    </row>
    <row r="665" spans="4:7" ht="15" customHeight="1">
      <c r="D665" s="92"/>
      <c r="E665" s="92"/>
      <c r="F665" s="92"/>
      <c r="G665" s="35"/>
    </row>
    <row r="666" spans="4:7" ht="15" customHeight="1">
      <c r="D666" s="92"/>
      <c r="E666" s="92"/>
      <c r="F666" s="92"/>
      <c r="G666" s="35"/>
    </row>
    <row r="667" spans="4:7" ht="15" customHeight="1">
      <c r="D667" s="92"/>
      <c r="E667" s="92"/>
      <c r="F667" s="92"/>
      <c r="G667" s="35"/>
    </row>
    <row r="668" spans="4:7" ht="15" customHeight="1">
      <c r="D668" s="92"/>
      <c r="E668" s="92"/>
      <c r="F668" s="92"/>
      <c r="G668" s="35"/>
    </row>
    <row r="669" spans="4:7" ht="15" customHeight="1">
      <c r="D669" s="92"/>
      <c r="E669" s="92"/>
      <c r="F669" s="92"/>
      <c r="G669" s="35"/>
    </row>
    <row r="670" spans="4:7" ht="15" customHeight="1">
      <c r="D670" s="92"/>
      <c r="E670" s="92"/>
      <c r="F670" s="92"/>
      <c r="G670" s="35"/>
    </row>
    <row r="671" spans="4:7" ht="15" customHeight="1">
      <c r="D671" s="92"/>
      <c r="E671" s="92"/>
      <c r="F671" s="92"/>
      <c r="G671" s="35"/>
    </row>
    <row r="672" spans="4:7" ht="15" customHeight="1">
      <c r="D672" s="92"/>
      <c r="E672" s="92"/>
      <c r="F672" s="92"/>
      <c r="G672" s="35"/>
    </row>
    <row r="673" spans="4:7" ht="15" customHeight="1">
      <c r="D673" s="92"/>
      <c r="E673" s="92"/>
      <c r="F673" s="92"/>
      <c r="G673" s="35"/>
    </row>
    <row r="674" spans="4:7" ht="15" customHeight="1">
      <c r="D674" s="92"/>
      <c r="E674" s="92"/>
      <c r="F674" s="92"/>
      <c r="G674" s="35"/>
    </row>
    <row r="675" spans="4:7" ht="15" customHeight="1">
      <c r="D675" s="92"/>
      <c r="E675" s="92"/>
      <c r="F675" s="92"/>
      <c r="G675" s="35"/>
    </row>
    <row r="676" spans="4:7" ht="15" customHeight="1">
      <c r="D676" s="92"/>
      <c r="E676" s="92"/>
      <c r="F676" s="92"/>
      <c r="G676" s="35"/>
    </row>
    <row r="677" spans="4:7" ht="15" customHeight="1">
      <c r="D677" s="92"/>
      <c r="E677" s="92"/>
      <c r="F677" s="92"/>
      <c r="G677" s="35"/>
    </row>
    <row r="678" spans="4:7" ht="15" customHeight="1">
      <c r="D678" s="92"/>
      <c r="E678" s="92"/>
      <c r="F678" s="92"/>
      <c r="G678" s="35"/>
    </row>
    <row r="679" spans="4:7" ht="15" customHeight="1">
      <c r="D679" s="92"/>
      <c r="E679" s="92"/>
      <c r="F679" s="92"/>
      <c r="G679" s="35"/>
    </row>
    <row r="680" spans="4:7" ht="15" customHeight="1">
      <c r="D680" s="92"/>
      <c r="E680" s="92"/>
      <c r="F680" s="92"/>
      <c r="G680" s="35"/>
    </row>
    <row r="681" spans="4:7" ht="15" customHeight="1">
      <c r="D681" s="92"/>
      <c r="E681" s="92"/>
      <c r="F681" s="92"/>
      <c r="G681" s="35"/>
    </row>
    <row r="682" spans="4:7" ht="15" customHeight="1">
      <c r="D682" s="92"/>
      <c r="E682" s="92"/>
      <c r="F682" s="92"/>
      <c r="G682" s="35"/>
    </row>
    <row r="683" spans="4:7" ht="15" customHeight="1">
      <c r="D683" s="92"/>
      <c r="E683" s="92"/>
      <c r="F683" s="92"/>
      <c r="G683" s="35"/>
    </row>
    <row r="684" spans="4:7" ht="15" customHeight="1">
      <c r="D684" s="92"/>
      <c r="E684" s="92"/>
      <c r="F684" s="92"/>
      <c r="G684" s="35"/>
    </row>
    <row r="685" spans="4:7" ht="15" customHeight="1">
      <c r="D685" s="92"/>
      <c r="E685" s="92"/>
      <c r="F685" s="92"/>
      <c r="G685" s="35"/>
    </row>
    <row r="686" spans="4:7" ht="15" customHeight="1">
      <c r="D686" s="92"/>
      <c r="E686" s="92"/>
      <c r="F686" s="92"/>
      <c r="G686" s="35"/>
    </row>
    <row r="687" spans="4:7" ht="15" customHeight="1">
      <c r="D687" s="92"/>
      <c r="E687" s="92"/>
      <c r="F687" s="92"/>
      <c r="G687" s="35"/>
    </row>
    <row r="688" spans="4:7" ht="15" customHeight="1">
      <c r="D688" s="92"/>
      <c r="E688" s="92"/>
      <c r="F688" s="92"/>
      <c r="G688" s="35"/>
    </row>
    <row r="689" spans="4:7" ht="15" customHeight="1">
      <c r="D689" s="92"/>
      <c r="E689" s="92"/>
      <c r="F689" s="92"/>
      <c r="G689" s="35"/>
    </row>
    <row r="690" spans="4:7" ht="15" customHeight="1">
      <c r="D690" s="92"/>
      <c r="E690" s="92"/>
      <c r="F690" s="92"/>
      <c r="G690" s="35"/>
    </row>
    <row r="691" spans="4:7" ht="15" customHeight="1">
      <c r="D691" s="92"/>
      <c r="E691" s="92"/>
      <c r="F691" s="92"/>
      <c r="G691" s="35"/>
    </row>
    <row r="692" spans="4:7" ht="15" customHeight="1">
      <c r="D692" s="92"/>
      <c r="E692" s="92"/>
      <c r="F692" s="92"/>
      <c r="G692" s="35"/>
    </row>
    <row r="693" spans="4:7" ht="15" customHeight="1">
      <c r="D693" s="92"/>
      <c r="E693" s="92"/>
      <c r="F693" s="92"/>
      <c r="G693" s="35"/>
    </row>
    <row r="694" spans="4:7" ht="15" customHeight="1">
      <c r="D694" s="92"/>
      <c r="E694" s="92"/>
      <c r="F694" s="92"/>
      <c r="G694" s="35"/>
    </row>
    <row r="695" spans="4:7" ht="15" customHeight="1">
      <c r="D695" s="92"/>
      <c r="E695" s="92"/>
      <c r="F695" s="92"/>
      <c r="G695" s="35"/>
    </row>
    <row r="696" spans="4:7" ht="15" customHeight="1">
      <c r="D696" s="92"/>
      <c r="E696" s="92"/>
      <c r="F696" s="92"/>
      <c r="G696" s="35"/>
    </row>
    <row r="697" spans="4:7" ht="15" customHeight="1">
      <c r="D697" s="92"/>
      <c r="E697" s="92"/>
      <c r="F697" s="92"/>
      <c r="G697" s="35"/>
    </row>
    <row r="698" spans="4:7" ht="15" customHeight="1">
      <c r="D698" s="92"/>
      <c r="E698" s="92"/>
      <c r="F698" s="92"/>
      <c r="G698" s="35"/>
    </row>
    <row r="699" spans="4:7" ht="15" customHeight="1">
      <c r="D699" s="92"/>
      <c r="E699" s="92"/>
      <c r="F699" s="92"/>
      <c r="G699" s="35"/>
    </row>
    <row r="700" spans="4:7" ht="15" customHeight="1">
      <c r="D700" s="92"/>
      <c r="E700" s="92"/>
      <c r="F700" s="92"/>
      <c r="G700" s="35"/>
    </row>
    <row r="701" spans="4:7" ht="15" customHeight="1">
      <c r="D701" s="92"/>
      <c r="E701" s="92"/>
      <c r="F701" s="92"/>
      <c r="G701" s="35"/>
    </row>
    <row r="702" spans="4:7" ht="15" customHeight="1">
      <c r="D702" s="92"/>
      <c r="E702" s="92"/>
      <c r="F702" s="92"/>
      <c r="G702" s="35"/>
    </row>
    <row r="703" spans="4:7" ht="15" customHeight="1">
      <c r="D703" s="92"/>
      <c r="E703" s="92"/>
      <c r="F703" s="92"/>
      <c r="G703" s="35"/>
    </row>
    <row r="704" spans="4:7" ht="15" customHeight="1">
      <c r="D704" s="92"/>
      <c r="E704" s="92"/>
      <c r="F704" s="92"/>
      <c r="G704" s="35"/>
    </row>
    <row r="705" spans="4:7" ht="15" customHeight="1">
      <c r="D705" s="92"/>
      <c r="E705" s="92"/>
      <c r="F705" s="92"/>
      <c r="G705" s="35"/>
    </row>
    <row r="706" spans="4:7" ht="15" customHeight="1">
      <c r="D706" s="92"/>
      <c r="E706" s="92"/>
      <c r="F706" s="92"/>
      <c r="G706" s="35"/>
    </row>
    <row r="707" spans="4:7" ht="15" customHeight="1">
      <c r="D707" s="92"/>
      <c r="E707" s="92"/>
      <c r="F707" s="92"/>
      <c r="G707" s="35"/>
    </row>
    <row r="708" spans="4:7" ht="15" customHeight="1">
      <c r="D708" s="92"/>
      <c r="E708" s="92"/>
      <c r="F708" s="92"/>
      <c r="G708" s="35"/>
    </row>
    <row r="709" spans="4:7" ht="15" customHeight="1">
      <c r="D709" s="92"/>
      <c r="E709" s="92"/>
      <c r="F709" s="92"/>
      <c r="G709" s="35"/>
    </row>
  </sheetData>
  <mergeCells count="19">
    <mergeCell ref="B17:E17"/>
    <mergeCell ref="J5:M5"/>
    <mergeCell ref="B13:E13"/>
    <mergeCell ref="B16:E16"/>
    <mergeCell ref="F5:F6"/>
    <mergeCell ref="I5:I6"/>
    <mergeCell ref="H5:H6"/>
    <mergeCell ref="B14:E14"/>
    <mergeCell ref="B9:E9"/>
    <mergeCell ref="B1:M1"/>
    <mergeCell ref="B3:M3"/>
    <mergeCell ref="B15:E15"/>
    <mergeCell ref="B12:E12"/>
    <mergeCell ref="B8:E8"/>
    <mergeCell ref="B11:E11"/>
    <mergeCell ref="B10:E10"/>
    <mergeCell ref="B5:E6"/>
    <mergeCell ref="B7:I7"/>
    <mergeCell ref="G5:G6"/>
  </mergeCells>
  <printOptions/>
  <pageMargins left="0.984251968503937" right="0" top="0.3937007874015748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B1:P732"/>
  <sheetViews>
    <sheetView workbookViewId="0" topLeftCell="B1">
      <selection activeCell="P2" sqref="P2"/>
    </sheetView>
  </sheetViews>
  <sheetFormatPr defaultColWidth="9.140625" defaultRowHeight="15" customHeight="1"/>
  <cols>
    <col min="1" max="1" width="9.140625" style="1" hidden="1" customWidth="1"/>
    <col min="2" max="2" width="37.421875" style="27" customWidth="1"/>
    <col min="3" max="3" width="4.57421875" style="84" customWidth="1"/>
    <col min="4" max="4" width="3.8515625" style="84" customWidth="1"/>
    <col min="5" max="5" width="14.7109375" style="84" customWidth="1"/>
    <col min="6" max="6" width="5.57421875" style="84" customWidth="1"/>
    <col min="7" max="7" width="5.00390625" style="25" customWidth="1"/>
    <col min="8" max="8" width="5.7109375" style="25" customWidth="1"/>
    <col min="9" max="9" width="9.421875" style="25" customWidth="1"/>
    <col min="10" max="10" width="4.7109375" style="8" customWidth="1"/>
    <col min="11" max="11" width="0.13671875" style="26" customWidth="1"/>
    <col min="12" max="12" width="9.140625" style="1" customWidth="1"/>
    <col min="13" max="13" width="8.8515625" style="1" customWidth="1"/>
    <col min="14" max="14" width="3.7109375" style="1" hidden="1" customWidth="1"/>
    <col min="15" max="15" width="9.00390625" style="1" hidden="1" customWidth="1"/>
    <col min="16" max="16" width="4.57421875" style="1" customWidth="1"/>
    <col min="17" max="16384" width="9.140625" style="1" customWidth="1"/>
  </cols>
  <sheetData>
    <row r="1" spans="2:15" ht="36.75" customHeight="1">
      <c r="B1" s="267" t="s">
        <v>271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2:15" s="29" customFormat="1" ht="50.25" customHeight="1">
      <c r="B2" s="296" t="s">
        <v>264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2:15" ht="36" customHeight="1">
      <c r="B3" s="274" t="s">
        <v>26</v>
      </c>
      <c r="C3" s="275"/>
      <c r="D3" s="275"/>
      <c r="E3" s="275"/>
      <c r="F3" s="279" t="s">
        <v>9</v>
      </c>
      <c r="G3" s="279" t="s">
        <v>0</v>
      </c>
      <c r="H3" s="279" t="s">
        <v>1</v>
      </c>
      <c r="I3" s="279" t="s">
        <v>2</v>
      </c>
      <c r="J3" s="279" t="s">
        <v>3</v>
      </c>
      <c r="K3" s="282" t="s">
        <v>95</v>
      </c>
      <c r="L3" s="309" t="s">
        <v>137</v>
      </c>
      <c r="M3" s="309"/>
      <c r="N3" s="309"/>
      <c r="O3" s="309"/>
    </row>
    <row r="4" spans="2:15" ht="23.25" customHeight="1">
      <c r="B4" s="276"/>
      <c r="C4" s="277"/>
      <c r="D4" s="277"/>
      <c r="E4" s="277"/>
      <c r="F4" s="279"/>
      <c r="G4" s="279"/>
      <c r="H4" s="279"/>
      <c r="I4" s="279"/>
      <c r="J4" s="279"/>
      <c r="K4" s="283"/>
      <c r="L4" s="208">
        <v>2013</v>
      </c>
      <c r="M4" s="208">
        <v>2014</v>
      </c>
      <c r="N4" s="3"/>
      <c r="O4" s="3"/>
    </row>
    <row r="5" spans="2:15" s="31" customFormat="1" ht="27.75" customHeight="1">
      <c r="B5" s="271" t="s">
        <v>105</v>
      </c>
      <c r="C5" s="271"/>
      <c r="D5" s="271"/>
      <c r="E5" s="271"/>
      <c r="F5" s="183" t="s">
        <v>66</v>
      </c>
      <c r="G5" s="183" t="s">
        <v>5</v>
      </c>
      <c r="H5" s="183" t="s">
        <v>107</v>
      </c>
      <c r="I5" s="184" t="s">
        <v>108</v>
      </c>
      <c r="J5" s="183" t="s">
        <v>102</v>
      </c>
      <c r="K5" s="185" t="e">
        <f aca="true" t="shared" si="0" ref="K5:K39">O5+N5+M5+L5</f>
        <v>#REF!</v>
      </c>
      <c r="L5" s="231">
        <f>L6+L9+L13</f>
        <v>1249.7</v>
      </c>
      <c r="M5" s="231">
        <f>M6+M9+M13</f>
        <v>1265.7</v>
      </c>
      <c r="N5" s="185" t="e">
        <f>N9+N13+N16</f>
        <v>#REF!</v>
      </c>
      <c r="O5" s="185" t="e">
        <f>O9+O13+O16</f>
        <v>#REF!</v>
      </c>
    </row>
    <row r="6" spans="2:15" s="31" customFormat="1" ht="51.75" customHeight="1">
      <c r="B6" s="288" t="s">
        <v>196</v>
      </c>
      <c r="C6" s="289"/>
      <c r="D6" s="289"/>
      <c r="E6" s="290"/>
      <c r="F6" s="169" t="s">
        <v>66</v>
      </c>
      <c r="G6" s="169" t="s">
        <v>5</v>
      </c>
      <c r="H6" s="169" t="s">
        <v>8</v>
      </c>
      <c r="I6" s="163" t="s">
        <v>108</v>
      </c>
      <c r="J6" s="169" t="s">
        <v>102</v>
      </c>
      <c r="K6" s="185"/>
      <c r="L6" s="235">
        <f>L7</f>
        <v>469.40000000000003</v>
      </c>
      <c r="M6" s="235">
        <f>M7</f>
        <v>469.40000000000003</v>
      </c>
      <c r="N6" s="185"/>
      <c r="O6" s="185"/>
    </row>
    <row r="7" spans="2:15" s="31" customFormat="1" ht="20.25" customHeight="1">
      <c r="B7" s="291" t="s">
        <v>106</v>
      </c>
      <c r="C7" s="292"/>
      <c r="D7" s="292"/>
      <c r="E7" s="293"/>
      <c r="F7" s="157" t="s">
        <v>66</v>
      </c>
      <c r="G7" s="157" t="s">
        <v>5</v>
      </c>
      <c r="H7" s="157" t="s">
        <v>8</v>
      </c>
      <c r="I7" s="158" t="s">
        <v>195</v>
      </c>
      <c r="J7" s="157" t="s">
        <v>102</v>
      </c>
      <c r="K7" s="185"/>
      <c r="L7" s="233">
        <f>L8</f>
        <v>469.40000000000003</v>
      </c>
      <c r="M7" s="233">
        <f>M8</f>
        <v>469.40000000000003</v>
      </c>
      <c r="N7" s="185"/>
      <c r="O7" s="185"/>
    </row>
    <row r="8" spans="2:15" s="31" customFormat="1" ht="20.25" customHeight="1">
      <c r="B8" s="287" t="s">
        <v>104</v>
      </c>
      <c r="C8" s="287"/>
      <c r="D8" s="287"/>
      <c r="E8" s="287"/>
      <c r="F8" s="157" t="s">
        <v>66</v>
      </c>
      <c r="G8" s="157" t="s">
        <v>5</v>
      </c>
      <c r="H8" s="157" t="s">
        <v>8</v>
      </c>
      <c r="I8" s="158" t="s">
        <v>195</v>
      </c>
      <c r="J8" s="157" t="s">
        <v>213</v>
      </c>
      <c r="K8" s="185"/>
      <c r="L8" s="233">
        <f>'Ведомственная структура '!L9</f>
        <v>469.40000000000003</v>
      </c>
      <c r="M8" s="233">
        <f>'Ведомственная структура '!M9</f>
        <v>469.40000000000003</v>
      </c>
      <c r="N8" s="185"/>
      <c r="O8" s="185"/>
    </row>
    <row r="9" spans="2:16" s="32" customFormat="1" ht="51" customHeight="1">
      <c r="B9" s="271" t="s">
        <v>96</v>
      </c>
      <c r="C9" s="271"/>
      <c r="D9" s="271"/>
      <c r="E9" s="271"/>
      <c r="F9" s="169" t="s">
        <v>66</v>
      </c>
      <c r="G9" s="169" t="s">
        <v>5</v>
      </c>
      <c r="H9" s="169" t="s">
        <v>6</v>
      </c>
      <c r="I9" s="169" t="s">
        <v>98</v>
      </c>
      <c r="J9" s="169" t="s">
        <v>99</v>
      </c>
      <c r="K9" s="168" t="e">
        <f t="shared" si="0"/>
        <v>#REF!</v>
      </c>
      <c r="L9" s="232">
        <f>L10</f>
        <v>644.3</v>
      </c>
      <c r="M9" s="232">
        <f>M10</f>
        <v>656.3</v>
      </c>
      <c r="N9" s="168" t="e">
        <f>N10</f>
        <v>#REF!</v>
      </c>
      <c r="O9" s="168" t="e">
        <f>O10</f>
        <v>#REF!</v>
      </c>
      <c r="P9" s="186"/>
    </row>
    <row r="10" spans="2:15" s="33" customFormat="1" ht="43.5" customHeight="1">
      <c r="B10" s="295" t="s">
        <v>100</v>
      </c>
      <c r="C10" s="295"/>
      <c r="D10" s="295"/>
      <c r="E10" s="295"/>
      <c r="F10" s="170" t="s">
        <v>97</v>
      </c>
      <c r="G10" s="170" t="s">
        <v>5</v>
      </c>
      <c r="H10" s="170" t="s">
        <v>6</v>
      </c>
      <c r="I10" s="170" t="s">
        <v>101</v>
      </c>
      <c r="J10" s="170" t="s">
        <v>102</v>
      </c>
      <c r="K10" s="182" t="e">
        <f t="shared" si="0"/>
        <v>#REF!</v>
      </c>
      <c r="L10" s="230">
        <f>L11</f>
        <v>644.3</v>
      </c>
      <c r="M10" s="230">
        <f>M11</f>
        <v>656.3</v>
      </c>
      <c r="N10" s="181" t="e">
        <f>N11+#REF!</f>
        <v>#REF!</v>
      </c>
      <c r="O10" s="181" t="e">
        <f>O11+#REF!</f>
        <v>#REF!</v>
      </c>
    </row>
    <row r="11" spans="2:15" ht="17.25" customHeight="1">
      <c r="B11" s="287" t="s">
        <v>4</v>
      </c>
      <c r="C11" s="287"/>
      <c r="D11" s="287"/>
      <c r="E11" s="287"/>
      <c r="F11" s="157" t="s">
        <v>97</v>
      </c>
      <c r="G11" s="157" t="s">
        <v>5</v>
      </c>
      <c r="H11" s="157" t="s">
        <v>6</v>
      </c>
      <c r="I11" s="157" t="s">
        <v>103</v>
      </c>
      <c r="J11" s="157" t="s">
        <v>102</v>
      </c>
      <c r="K11" s="159">
        <f t="shared" si="0"/>
        <v>1300.6</v>
      </c>
      <c r="L11" s="233">
        <f>L12</f>
        <v>644.3</v>
      </c>
      <c r="M11" s="233">
        <f>M12</f>
        <v>656.3</v>
      </c>
      <c r="N11" s="159">
        <f>N12</f>
        <v>0</v>
      </c>
      <c r="O11" s="159">
        <f>O12</f>
        <v>0</v>
      </c>
    </row>
    <row r="12" spans="2:15" ht="16.5" customHeight="1">
      <c r="B12" s="287" t="s">
        <v>104</v>
      </c>
      <c r="C12" s="287"/>
      <c r="D12" s="287"/>
      <c r="E12" s="287"/>
      <c r="F12" s="157" t="s">
        <v>97</v>
      </c>
      <c r="G12" s="157" t="s">
        <v>5</v>
      </c>
      <c r="H12" s="157" t="s">
        <v>6</v>
      </c>
      <c r="I12" s="157" t="s">
        <v>103</v>
      </c>
      <c r="J12" s="157" t="s">
        <v>213</v>
      </c>
      <c r="K12" s="159">
        <f t="shared" si="0"/>
        <v>1300.6</v>
      </c>
      <c r="L12" s="233">
        <f>'Ведомственная структура '!L12</f>
        <v>644.3</v>
      </c>
      <c r="M12" s="233">
        <f>'Ведомственная структура '!M12</f>
        <v>656.3</v>
      </c>
      <c r="N12" s="159">
        <f>'Ведомственная структура '!N12</f>
        <v>0</v>
      </c>
      <c r="O12" s="159">
        <f>'Ведомственная структура '!O12</f>
        <v>0</v>
      </c>
    </row>
    <row r="13" spans="2:15" ht="19.5" customHeight="1">
      <c r="B13" s="294" t="s">
        <v>56</v>
      </c>
      <c r="C13" s="294"/>
      <c r="D13" s="294"/>
      <c r="E13" s="294"/>
      <c r="F13" s="163" t="s">
        <v>66</v>
      </c>
      <c r="G13" s="163" t="s">
        <v>5</v>
      </c>
      <c r="H13" s="187" t="s">
        <v>207</v>
      </c>
      <c r="I13" s="169" t="s">
        <v>98</v>
      </c>
      <c r="J13" s="169" t="s">
        <v>99</v>
      </c>
      <c r="K13" s="168">
        <f t="shared" si="0"/>
        <v>276</v>
      </c>
      <c r="L13" s="232">
        <f aca="true" t="shared" si="1" ref="L13:O14">L14</f>
        <v>136</v>
      </c>
      <c r="M13" s="232">
        <f t="shared" si="1"/>
        <v>140</v>
      </c>
      <c r="N13" s="168">
        <f t="shared" si="1"/>
        <v>0</v>
      </c>
      <c r="O13" s="168">
        <f t="shared" si="1"/>
        <v>0</v>
      </c>
    </row>
    <row r="14" spans="2:15" ht="15" customHeight="1">
      <c r="B14" s="308" t="s">
        <v>109</v>
      </c>
      <c r="C14" s="308"/>
      <c r="D14" s="308"/>
      <c r="E14" s="308"/>
      <c r="F14" s="179" t="s">
        <v>66</v>
      </c>
      <c r="G14" s="179" t="s">
        <v>5</v>
      </c>
      <c r="H14" s="179" t="s">
        <v>207</v>
      </c>
      <c r="I14" s="179" t="s">
        <v>110</v>
      </c>
      <c r="J14" s="179" t="s">
        <v>102</v>
      </c>
      <c r="K14" s="180">
        <f t="shared" si="0"/>
        <v>276</v>
      </c>
      <c r="L14" s="234">
        <f t="shared" si="1"/>
        <v>136</v>
      </c>
      <c r="M14" s="234">
        <f t="shared" si="1"/>
        <v>140</v>
      </c>
      <c r="N14" s="180">
        <f t="shared" si="1"/>
        <v>0</v>
      </c>
      <c r="O14" s="180">
        <f t="shared" si="1"/>
        <v>0</v>
      </c>
    </row>
    <row r="15" spans="2:15" ht="15" customHeight="1">
      <c r="B15" s="300" t="s">
        <v>111</v>
      </c>
      <c r="C15" s="300"/>
      <c r="D15" s="300"/>
      <c r="E15" s="300"/>
      <c r="F15" s="158" t="s">
        <v>66</v>
      </c>
      <c r="G15" s="158" t="s">
        <v>5</v>
      </c>
      <c r="H15" s="158" t="s">
        <v>207</v>
      </c>
      <c r="I15" s="158" t="s">
        <v>110</v>
      </c>
      <c r="J15" s="158" t="s">
        <v>112</v>
      </c>
      <c r="K15" s="159">
        <f t="shared" si="0"/>
        <v>276</v>
      </c>
      <c r="L15" s="233">
        <f>'Ведомственная структура '!L16</f>
        <v>136</v>
      </c>
      <c r="M15" s="233">
        <f>'Ведомственная структура '!M16</f>
        <v>140</v>
      </c>
      <c r="N15" s="159">
        <f>'Ведомственная структура '!N16</f>
        <v>0</v>
      </c>
      <c r="O15" s="159">
        <f>'Ведомственная структура '!O16</f>
        <v>0</v>
      </c>
    </row>
    <row r="16" spans="2:15" ht="17.25" customHeight="1">
      <c r="B16" s="301" t="s">
        <v>256</v>
      </c>
      <c r="C16" s="302"/>
      <c r="D16" s="302"/>
      <c r="E16" s="303"/>
      <c r="F16" s="184" t="s">
        <v>66</v>
      </c>
      <c r="G16" s="184" t="s">
        <v>8</v>
      </c>
      <c r="H16" s="184" t="s">
        <v>114</v>
      </c>
      <c r="I16" s="184" t="s">
        <v>108</v>
      </c>
      <c r="J16" s="184" t="s">
        <v>102</v>
      </c>
      <c r="K16" s="168">
        <f t="shared" si="0"/>
        <v>96.9</v>
      </c>
      <c r="L16" s="232">
        <f>L17</f>
        <v>47.8</v>
      </c>
      <c r="M16" s="232">
        <f>M17</f>
        <v>49.1</v>
      </c>
      <c r="N16" s="168">
        <f>N17+N20</f>
        <v>0</v>
      </c>
      <c r="O16" s="168">
        <f>O17+O20</f>
        <v>0</v>
      </c>
    </row>
    <row r="17" spans="2:15" ht="15" customHeight="1">
      <c r="B17" s="310" t="s">
        <v>115</v>
      </c>
      <c r="C17" s="310"/>
      <c r="D17" s="310"/>
      <c r="E17" s="310"/>
      <c r="F17" s="179" t="s">
        <v>66</v>
      </c>
      <c r="G17" s="179" t="s">
        <v>8</v>
      </c>
      <c r="H17" s="179" t="s">
        <v>114</v>
      </c>
      <c r="I17" s="179" t="s">
        <v>113</v>
      </c>
      <c r="J17" s="179" t="s">
        <v>102</v>
      </c>
      <c r="K17" s="180">
        <f t="shared" si="0"/>
        <v>96.9</v>
      </c>
      <c r="L17" s="234">
        <f aca="true" t="shared" si="2" ref="L17:O18">L18</f>
        <v>47.8</v>
      </c>
      <c r="M17" s="234">
        <f t="shared" si="2"/>
        <v>49.1</v>
      </c>
      <c r="N17" s="180">
        <f t="shared" si="2"/>
        <v>0</v>
      </c>
      <c r="O17" s="180">
        <f t="shared" si="2"/>
        <v>0</v>
      </c>
    </row>
    <row r="18" spans="2:15" ht="34.5" customHeight="1">
      <c r="B18" s="311" t="s">
        <v>57</v>
      </c>
      <c r="C18" s="311"/>
      <c r="D18" s="311"/>
      <c r="E18" s="311"/>
      <c r="F18" s="158" t="s">
        <v>66</v>
      </c>
      <c r="G18" s="158" t="s">
        <v>8</v>
      </c>
      <c r="H18" s="158" t="s">
        <v>114</v>
      </c>
      <c r="I18" s="158" t="s">
        <v>116</v>
      </c>
      <c r="J18" s="158" t="s">
        <v>102</v>
      </c>
      <c r="K18" s="182">
        <f t="shared" si="0"/>
        <v>96.9</v>
      </c>
      <c r="L18" s="236">
        <f t="shared" si="2"/>
        <v>47.8</v>
      </c>
      <c r="M18" s="236">
        <f t="shared" si="2"/>
        <v>49.1</v>
      </c>
      <c r="N18" s="182">
        <f t="shared" si="2"/>
        <v>0</v>
      </c>
      <c r="O18" s="182">
        <f t="shared" si="2"/>
        <v>0</v>
      </c>
    </row>
    <row r="19" spans="2:15" ht="15.75" customHeight="1">
      <c r="B19" s="287" t="s">
        <v>104</v>
      </c>
      <c r="C19" s="287"/>
      <c r="D19" s="287"/>
      <c r="E19" s="287"/>
      <c r="F19" s="158" t="s">
        <v>66</v>
      </c>
      <c r="G19" s="158" t="s">
        <v>8</v>
      </c>
      <c r="H19" s="158" t="s">
        <v>114</v>
      </c>
      <c r="I19" s="158" t="s">
        <v>116</v>
      </c>
      <c r="J19" s="158" t="s">
        <v>213</v>
      </c>
      <c r="K19" s="159">
        <f t="shared" si="0"/>
        <v>96.9</v>
      </c>
      <c r="L19" s="233">
        <f>'Ведомственная структура '!L20</f>
        <v>47.8</v>
      </c>
      <c r="M19" s="233">
        <f>'Ведомственная структура '!M20</f>
        <v>49.1</v>
      </c>
      <c r="N19" s="159">
        <f>'Ведомственная структура '!N20</f>
        <v>0</v>
      </c>
      <c r="O19" s="159">
        <f>'Ведомственная структура '!O20</f>
        <v>0</v>
      </c>
    </row>
    <row r="20" spans="2:15" ht="43.5" customHeight="1">
      <c r="B20" s="288" t="s">
        <v>257</v>
      </c>
      <c r="C20" s="289"/>
      <c r="D20" s="289"/>
      <c r="E20" s="290"/>
      <c r="F20" s="184" t="s">
        <v>66</v>
      </c>
      <c r="G20" s="184" t="s">
        <v>114</v>
      </c>
      <c r="H20" s="184" t="s">
        <v>169</v>
      </c>
      <c r="I20" s="184" t="s">
        <v>108</v>
      </c>
      <c r="J20" s="184" t="s">
        <v>102</v>
      </c>
      <c r="K20" s="181">
        <f t="shared" si="0"/>
        <v>20</v>
      </c>
      <c r="L20" s="235">
        <f aca="true" t="shared" si="3" ref="L20:O21">L21</f>
        <v>10</v>
      </c>
      <c r="M20" s="235">
        <f t="shared" si="3"/>
        <v>10</v>
      </c>
      <c r="N20" s="181">
        <f t="shared" si="3"/>
        <v>0</v>
      </c>
      <c r="O20" s="181">
        <f t="shared" si="3"/>
        <v>0</v>
      </c>
    </row>
    <row r="21" spans="2:15" ht="45" customHeight="1">
      <c r="B21" s="295" t="s">
        <v>258</v>
      </c>
      <c r="C21" s="295"/>
      <c r="D21" s="295"/>
      <c r="E21" s="295"/>
      <c r="F21" s="179" t="s">
        <v>66</v>
      </c>
      <c r="G21" s="179" t="s">
        <v>114</v>
      </c>
      <c r="H21" s="179" t="s">
        <v>169</v>
      </c>
      <c r="I21" s="179" t="s">
        <v>197</v>
      </c>
      <c r="J21" s="179" t="s">
        <v>102</v>
      </c>
      <c r="K21" s="159">
        <f t="shared" si="0"/>
        <v>20</v>
      </c>
      <c r="L21" s="230">
        <f t="shared" si="3"/>
        <v>10</v>
      </c>
      <c r="M21" s="230">
        <f t="shared" si="3"/>
        <v>10</v>
      </c>
      <c r="N21" s="159">
        <f t="shared" si="3"/>
        <v>0</v>
      </c>
      <c r="O21" s="159">
        <f t="shared" si="3"/>
        <v>0</v>
      </c>
    </row>
    <row r="22" spans="2:15" ht="15.75" customHeight="1">
      <c r="B22" s="287" t="s">
        <v>4</v>
      </c>
      <c r="C22" s="287"/>
      <c r="D22" s="287"/>
      <c r="E22" s="287"/>
      <c r="F22" s="158" t="s">
        <v>66</v>
      </c>
      <c r="G22" s="158" t="s">
        <v>114</v>
      </c>
      <c r="H22" s="158" t="s">
        <v>169</v>
      </c>
      <c r="I22" s="158" t="s">
        <v>197</v>
      </c>
      <c r="J22" s="158" t="s">
        <v>102</v>
      </c>
      <c r="K22" s="159">
        <f t="shared" si="0"/>
        <v>20</v>
      </c>
      <c r="L22" s="233">
        <f>L23</f>
        <v>10</v>
      </c>
      <c r="M22" s="233">
        <f>M23</f>
        <v>10</v>
      </c>
      <c r="N22" s="159">
        <f>'Ведомственная структура '!N23</f>
        <v>0</v>
      </c>
      <c r="O22" s="159">
        <f>'Ведомственная структура '!O23</f>
        <v>0</v>
      </c>
    </row>
    <row r="23" spans="2:15" s="33" customFormat="1" ht="16.5" customHeight="1">
      <c r="B23" s="287" t="s">
        <v>104</v>
      </c>
      <c r="C23" s="287"/>
      <c r="D23" s="287"/>
      <c r="E23" s="287"/>
      <c r="F23" s="158" t="s">
        <v>66</v>
      </c>
      <c r="G23" s="158" t="s">
        <v>114</v>
      </c>
      <c r="H23" s="158" t="s">
        <v>169</v>
      </c>
      <c r="I23" s="158" t="s">
        <v>197</v>
      </c>
      <c r="J23" s="158" t="s">
        <v>66</v>
      </c>
      <c r="K23" s="188">
        <f t="shared" si="0"/>
        <v>20</v>
      </c>
      <c r="L23" s="236">
        <f>'Ведомственная структура '!L24</f>
        <v>10</v>
      </c>
      <c r="M23" s="236">
        <f>'Ведомственная структура '!M24</f>
        <v>10</v>
      </c>
      <c r="N23" s="188">
        <f aca="true" t="shared" si="4" ref="L23:O25">N24</f>
        <v>0</v>
      </c>
      <c r="O23" s="188">
        <f t="shared" si="4"/>
        <v>0</v>
      </c>
    </row>
    <row r="24" spans="2:15" s="33" customFormat="1" ht="15" customHeight="1">
      <c r="B24" s="312" t="s">
        <v>117</v>
      </c>
      <c r="C24" s="312"/>
      <c r="D24" s="312"/>
      <c r="E24" s="312"/>
      <c r="F24" s="184" t="s">
        <v>66</v>
      </c>
      <c r="G24" s="184" t="s">
        <v>7</v>
      </c>
      <c r="H24" s="184" t="s">
        <v>114</v>
      </c>
      <c r="I24" s="184" t="s">
        <v>108</v>
      </c>
      <c r="J24" s="184" t="s">
        <v>102</v>
      </c>
      <c r="K24" s="180">
        <f t="shared" si="0"/>
        <v>502.5</v>
      </c>
      <c r="L24" s="240">
        <f t="shared" si="4"/>
        <v>240</v>
      </c>
      <c r="M24" s="240">
        <f t="shared" si="4"/>
        <v>262.5</v>
      </c>
      <c r="N24" s="180">
        <f t="shared" si="4"/>
        <v>0</v>
      </c>
      <c r="O24" s="180">
        <f t="shared" si="4"/>
        <v>0</v>
      </c>
    </row>
    <row r="25" spans="2:15" s="33" customFormat="1" ht="15.75" customHeight="1">
      <c r="B25" s="313" t="s">
        <v>117</v>
      </c>
      <c r="C25" s="313"/>
      <c r="D25" s="313"/>
      <c r="E25" s="313"/>
      <c r="F25" s="158" t="s">
        <v>66</v>
      </c>
      <c r="G25" s="158" t="s">
        <v>7</v>
      </c>
      <c r="H25" s="158" t="s">
        <v>114</v>
      </c>
      <c r="I25" s="158" t="s">
        <v>118</v>
      </c>
      <c r="J25" s="158" t="s">
        <v>102</v>
      </c>
      <c r="K25" s="159">
        <f t="shared" si="0"/>
        <v>502.5</v>
      </c>
      <c r="L25" s="233">
        <f>L26+L28+L30</f>
        <v>240</v>
      </c>
      <c r="M25" s="233">
        <f>M26+M28+M30</f>
        <v>262.5</v>
      </c>
      <c r="N25" s="159">
        <f t="shared" si="4"/>
        <v>0</v>
      </c>
      <c r="O25" s="159">
        <f t="shared" si="4"/>
        <v>0</v>
      </c>
    </row>
    <row r="26" spans="2:15" s="33" customFormat="1" ht="43.5" customHeight="1">
      <c r="B26" s="304" t="s">
        <v>119</v>
      </c>
      <c r="C26" s="304"/>
      <c r="D26" s="304"/>
      <c r="E26" s="304"/>
      <c r="F26" s="158" t="s">
        <v>66</v>
      </c>
      <c r="G26" s="158" t="s">
        <v>7</v>
      </c>
      <c r="H26" s="158" t="s">
        <v>114</v>
      </c>
      <c r="I26" s="158" t="s">
        <v>120</v>
      </c>
      <c r="J26" s="158" t="s">
        <v>102</v>
      </c>
      <c r="K26" s="159">
        <f t="shared" si="0"/>
        <v>420</v>
      </c>
      <c r="L26" s="230">
        <f>L27</f>
        <v>200</v>
      </c>
      <c r="M26" s="230">
        <f>M27</f>
        <v>220</v>
      </c>
      <c r="N26" s="159">
        <f>'Ведомственная структура '!N27</f>
        <v>0</v>
      </c>
      <c r="O26" s="159">
        <f>'Ведомственная структура '!O27</f>
        <v>0</v>
      </c>
    </row>
    <row r="27" spans="2:15" s="33" customFormat="1" ht="19.5" customHeight="1">
      <c r="B27" s="287" t="s">
        <v>104</v>
      </c>
      <c r="C27" s="287"/>
      <c r="D27" s="287"/>
      <c r="E27" s="287"/>
      <c r="F27" s="158" t="s">
        <v>66</v>
      </c>
      <c r="G27" s="158" t="s">
        <v>7</v>
      </c>
      <c r="H27" s="158" t="s">
        <v>114</v>
      </c>
      <c r="I27" s="158" t="s">
        <v>120</v>
      </c>
      <c r="J27" s="158" t="s">
        <v>213</v>
      </c>
      <c r="K27" s="159"/>
      <c r="L27" s="236">
        <f>'Ведомственная структура '!L28</f>
        <v>200</v>
      </c>
      <c r="M27" s="236">
        <f>'Ведомственная структура '!M28</f>
        <v>220</v>
      </c>
      <c r="N27" s="159"/>
      <c r="O27" s="159"/>
    </row>
    <row r="28" spans="2:15" s="33" customFormat="1" ht="18.75" customHeight="1">
      <c r="B28" s="304" t="s">
        <v>121</v>
      </c>
      <c r="C28" s="304"/>
      <c r="D28" s="304"/>
      <c r="E28" s="304"/>
      <c r="F28" s="158" t="s">
        <v>66</v>
      </c>
      <c r="G28" s="158" t="s">
        <v>7</v>
      </c>
      <c r="H28" s="158" t="s">
        <v>114</v>
      </c>
      <c r="I28" s="158" t="s">
        <v>122</v>
      </c>
      <c r="J28" s="158" t="s">
        <v>102</v>
      </c>
      <c r="K28" s="159"/>
      <c r="L28" s="230">
        <f>L29</f>
        <v>10</v>
      </c>
      <c r="M28" s="230">
        <f>M29</f>
        <v>12.5</v>
      </c>
      <c r="N28" s="159"/>
      <c r="O28" s="159"/>
    </row>
    <row r="29" spans="2:15" s="33" customFormat="1" ht="16.5" customHeight="1">
      <c r="B29" s="287" t="s">
        <v>104</v>
      </c>
      <c r="C29" s="287"/>
      <c r="D29" s="287"/>
      <c r="E29" s="287"/>
      <c r="F29" s="158" t="s">
        <v>66</v>
      </c>
      <c r="G29" s="158" t="s">
        <v>7</v>
      </c>
      <c r="H29" s="158" t="s">
        <v>114</v>
      </c>
      <c r="I29" s="158" t="s">
        <v>122</v>
      </c>
      <c r="J29" s="158" t="s">
        <v>213</v>
      </c>
      <c r="K29" s="159"/>
      <c r="L29" s="233">
        <f>'Ведомственная структура '!L30</f>
        <v>10</v>
      </c>
      <c r="M29" s="233">
        <f>'Ведомственная структура '!M30</f>
        <v>12.5</v>
      </c>
      <c r="N29" s="159"/>
      <c r="O29" s="159"/>
    </row>
    <row r="30" spans="2:15" s="33" customFormat="1" ht="28.5" customHeight="1">
      <c r="B30" s="305" t="s">
        <v>259</v>
      </c>
      <c r="C30" s="306"/>
      <c r="D30" s="306"/>
      <c r="E30" s="307"/>
      <c r="F30" s="158" t="s">
        <v>66</v>
      </c>
      <c r="G30" s="158" t="s">
        <v>7</v>
      </c>
      <c r="H30" s="158" t="s">
        <v>114</v>
      </c>
      <c r="I30" s="158" t="s">
        <v>171</v>
      </c>
      <c r="J30" s="158" t="s">
        <v>102</v>
      </c>
      <c r="K30" s="159"/>
      <c r="L30" s="234">
        <f>L31</f>
        <v>30</v>
      </c>
      <c r="M30" s="234">
        <f>M31</f>
        <v>30</v>
      </c>
      <c r="N30" s="159"/>
      <c r="O30" s="159"/>
    </row>
    <row r="31" spans="2:15" s="33" customFormat="1" ht="16.5" customHeight="1">
      <c r="B31" s="287" t="s">
        <v>104</v>
      </c>
      <c r="C31" s="287"/>
      <c r="D31" s="287"/>
      <c r="E31" s="287"/>
      <c r="F31" s="158" t="s">
        <v>66</v>
      </c>
      <c r="G31" s="158" t="s">
        <v>7</v>
      </c>
      <c r="H31" s="158" t="s">
        <v>114</v>
      </c>
      <c r="I31" s="158" t="s">
        <v>171</v>
      </c>
      <c r="J31" s="158" t="s">
        <v>213</v>
      </c>
      <c r="K31" s="185" t="e">
        <f t="shared" si="0"/>
        <v>#REF!</v>
      </c>
      <c r="L31" s="233">
        <f>'Ведомственная структура '!L32</f>
        <v>30</v>
      </c>
      <c r="M31" s="233">
        <f>'Ведомственная структура '!M32</f>
        <v>30</v>
      </c>
      <c r="N31" s="185" t="e">
        <f>N32</f>
        <v>#REF!</v>
      </c>
      <c r="O31" s="185" t="e">
        <f>O32</f>
        <v>#REF!</v>
      </c>
    </row>
    <row r="32" spans="2:15" s="33" customFormat="1" ht="15" customHeight="1">
      <c r="B32" s="288" t="s">
        <v>184</v>
      </c>
      <c r="C32" s="289"/>
      <c r="D32" s="289"/>
      <c r="E32" s="290"/>
      <c r="F32" s="184" t="s">
        <v>66</v>
      </c>
      <c r="G32" s="184" t="s">
        <v>7</v>
      </c>
      <c r="H32" s="184" t="s">
        <v>7</v>
      </c>
      <c r="I32" s="184" t="s">
        <v>170</v>
      </c>
      <c r="J32" s="184" t="s">
        <v>102</v>
      </c>
      <c r="K32" s="180" t="e">
        <f t="shared" si="0"/>
        <v>#REF!</v>
      </c>
      <c r="L32" s="231">
        <f aca="true" t="shared" si="5" ref="L32:O33">L33</f>
        <v>302.6</v>
      </c>
      <c r="M32" s="231">
        <f t="shared" si="5"/>
        <v>340</v>
      </c>
      <c r="N32" s="180" t="e">
        <f t="shared" si="5"/>
        <v>#REF!</v>
      </c>
      <c r="O32" s="180" t="e">
        <f t="shared" si="5"/>
        <v>#REF!</v>
      </c>
    </row>
    <row r="33" spans="2:15" s="33" customFormat="1" ht="15" customHeight="1">
      <c r="B33" s="297" t="s">
        <v>185</v>
      </c>
      <c r="C33" s="298"/>
      <c r="D33" s="298"/>
      <c r="E33" s="299"/>
      <c r="F33" s="179" t="s">
        <v>66</v>
      </c>
      <c r="G33" s="179" t="s">
        <v>7</v>
      </c>
      <c r="H33" s="179" t="s">
        <v>7</v>
      </c>
      <c r="I33" s="179" t="s">
        <v>186</v>
      </c>
      <c r="J33" s="179" t="s">
        <v>102</v>
      </c>
      <c r="K33" s="159" t="e">
        <f t="shared" si="0"/>
        <v>#REF!</v>
      </c>
      <c r="L33" s="234">
        <f t="shared" si="5"/>
        <v>302.6</v>
      </c>
      <c r="M33" s="234">
        <f t="shared" si="5"/>
        <v>340</v>
      </c>
      <c r="N33" s="159" t="e">
        <f t="shared" si="5"/>
        <v>#REF!</v>
      </c>
      <c r="O33" s="159" t="e">
        <f t="shared" si="5"/>
        <v>#REF!</v>
      </c>
    </row>
    <row r="34" spans="2:15" s="33" customFormat="1" ht="15" customHeight="1">
      <c r="B34" s="291" t="s">
        <v>260</v>
      </c>
      <c r="C34" s="292"/>
      <c r="D34" s="292"/>
      <c r="E34" s="293"/>
      <c r="F34" s="158" t="s">
        <v>66</v>
      </c>
      <c r="G34" s="158" t="s">
        <v>7</v>
      </c>
      <c r="H34" s="158" t="s">
        <v>7</v>
      </c>
      <c r="I34" s="158" t="s">
        <v>187</v>
      </c>
      <c r="J34" s="158" t="s">
        <v>188</v>
      </c>
      <c r="K34" s="159" t="e">
        <f t="shared" si="0"/>
        <v>#REF!</v>
      </c>
      <c r="L34" s="233">
        <f>'Ведомственная структура '!L35</f>
        <v>302.6</v>
      </c>
      <c r="M34" s="233">
        <f>'Ведомственная структура '!M35</f>
        <v>340</v>
      </c>
      <c r="N34" s="159" t="e">
        <f>'Ведомственная структура '!N35</f>
        <v>#REF!</v>
      </c>
      <c r="O34" s="159" t="e">
        <f>'Ведомственная структура '!O35</f>
        <v>#REF!</v>
      </c>
    </row>
    <row r="35" spans="2:15" s="189" customFormat="1" ht="20.25" customHeight="1">
      <c r="B35" s="287" t="s">
        <v>104</v>
      </c>
      <c r="C35" s="287"/>
      <c r="D35" s="287"/>
      <c r="E35" s="287"/>
      <c r="F35" s="158" t="s">
        <v>66</v>
      </c>
      <c r="G35" s="158" t="s">
        <v>7</v>
      </c>
      <c r="H35" s="158" t="s">
        <v>7</v>
      </c>
      <c r="I35" s="158" t="s">
        <v>187</v>
      </c>
      <c r="J35" s="158" t="s">
        <v>188</v>
      </c>
      <c r="K35" s="188" t="e">
        <f t="shared" si="0"/>
        <v>#REF!</v>
      </c>
      <c r="L35" s="236">
        <f>'Ведомственная структура '!L36</f>
        <v>302.6</v>
      </c>
      <c r="M35" s="236">
        <f>'Ведомственная структура '!M36</f>
        <v>340</v>
      </c>
      <c r="N35" s="188" t="e">
        <f>N36</f>
        <v>#REF!</v>
      </c>
      <c r="O35" s="188" t="e">
        <f>O36</f>
        <v>#REF!</v>
      </c>
    </row>
    <row r="36" spans="2:15" s="33" customFormat="1" ht="15" customHeight="1">
      <c r="B36" s="288" t="s">
        <v>189</v>
      </c>
      <c r="C36" s="289"/>
      <c r="D36" s="289"/>
      <c r="E36" s="290"/>
      <c r="F36" s="184" t="s">
        <v>66</v>
      </c>
      <c r="G36" s="184" t="s">
        <v>190</v>
      </c>
      <c r="H36" s="184" t="s">
        <v>5</v>
      </c>
      <c r="I36" s="184" t="s">
        <v>108</v>
      </c>
      <c r="J36" s="184" t="s">
        <v>102</v>
      </c>
      <c r="K36" s="159" t="e">
        <f t="shared" si="0"/>
        <v>#REF!</v>
      </c>
      <c r="L36" s="231">
        <f>L37</f>
        <v>2.5</v>
      </c>
      <c r="M36" s="231">
        <f>M37</f>
        <v>2.5</v>
      </c>
      <c r="N36" s="159" t="e">
        <f>N37+N39</f>
        <v>#REF!</v>
      </c>
      <c r="O36" s="159" t="e">
        <f>O37+O39</f>
        <v>#REF!</v>
      </c>
    </row>
    <row r="37" spans="2:15" s="34" customFormat="1" ht="29.25" customHeight="1">
      <c r="B37" s="297" t="s">
        <v>191</v>
      </c>
      <c r="C37" s="298"/>
      <c r="D37" s="298"/>
      <c r="E37" s="299"/>
      <c r="F37" s="158" t="s">
        <v>66</v>
      </c>
      <c r="G37" s="158" t="s">
        <v>190</v>
      </c>
      <c r="H37" s="158" t="s">
        <v>5</v>
      </c>
      <c r="I37" s="158" t="s">
        <v>192</v>
      </c>
      <c r="J37" s="158" t="s">
        <v>102</v>
      </c>
      <c r="K37" s="159">
        <f t="shared" si="0"/>
        <v>5</v>
      </c>
      <c r="L37" s="233">
        <f>L38</f>
        <v>2.5</v>
      </c>
      <c r="M37" s="233">
        <f>M38</f>
        <v>2.5</v>
      </c>
      <c r="N37" s="159">
        <f>N38</f>
        <v>0</v>
      </c>
      <c r="O37" s="159">
        <f>O38</f>
        <v>0</v>
      </c>
    </row>
    <row r="38" spans="2:15" s="33" customFormat="1" ht="15" customHeight="1">
      <c r="B38" s="291" t="s">
        <v>193</v>
      </c>
      <c r="C38" s="292"/>
      <c r="D38" s="292"/>
      <c r="E38" s="293"/>
      <c r="F38" s="158" t="s">
        <v>66</v>
      </c>
      <c r="G38" s="158" t="s">
        <v>190</v>
      </c>
      <c r="H38" s="158" t="s">
        <v>5</v>
      </c>
      <c r="I38" s="158" t="s">
        <v>192</v>
      </c>
      <c r="J38" s="158" t="s">
        <v>194</v>
      </c>
      <c r="K38" s="159">
        <f t="shared" si="0"/>
        <v>5</v>
      </c>
      <c r="L38" s="233">
        <f>'Ведомственная структура '!L39</f>
        <v>2.5</v>
      </c>
      <c r="M38" s="233">
        <f>'Ведомственная структура '!M39</f>
        <v>2.5</v>
      </c>
      <c r="N38" s="159">
        <f>'Ведомственная структура '!N39</f>
        <v>0</v>
      </c>
      <c r="O38" s="159">
        <f>'Ведомственная структура '!O39</f>
        <v>0</v>
      </c>
    </row>
    <row r="39" spans="2:15" s="19" customFormat="1" ht="20.25" customHeight="1">
      <c r="B39" s="280" t="s">
        <v>123</v>
      </c>
      <c r="C39" s="280"/>
      <c r="D39" s="280"/>
      <c r="E39" s="280"/>
      <c r="F39" s="158"/>
      <c r="G39" s="158"/>
      <c r="H39" s="158"/>
      <c r="I39" s="158"/>
      <c r="J39" s="158"/>
      <c r="K39" s="159" t="e">
        <f t="shared" si="0"/>
        <v>#REF!</v>
      </c>
      <c r="L39" s="240">
        <f>L5+L16+L20+L24+L32+L36</f>
        <v>1852.6</v>
      </c>
      <c r="M39" s="240">
        <f>M5+M16+M20+M24+M32+M36</f>
        <v>1929.8</v>
      </c>
      <c r="N39" s="159" t="e">
        <f>#REF!</f>
        <v>#REF!</v>
      </c>
      <c r="O39" s="159" t="e">
        <f>#REF!</f>
        <v>#REF!</v>
      </c>
    </row>
    <row r="40" spans="2:15" s="32" customFormat="1" ht="15" customHeight="1" hidden="1">
      <c r="B40" s="147"/>
      <c r="C40" s="2"/>
      <c r="D40" s="2"/>
      <c r="E40" s="2"/>
      <c r="F40" s="173"/>
      <c r="G40" s="174"/>
      <c r="H40" s="174"/>
      <c r="I40" s="174"/>
      <c r="J40" s="174"/>
      <c r="K40" s="174"/>
      <c r="L40" s="237"/>
      <c r="M40" s="237"/>
      <c r="N40" s="171"/>
      <c r="O40" s="171"/>
    </row>
    <row r="41" spans="2:15" ht="15" customHeight="1">
      <c r="B41" s="148"/>
      <c r="F41" s="176"/>
      <c r="G41" s="176"/>
      <c r="H41" s="176"/>
      <c r="I41" s="176"/>
      <c r="J41" s="177"/>
      <c r="K41" s="176"/>
      <c r="L41" s="238"/>
      <c r="M41" s="238"/>
      <c r="N41" s="172"/>
      <c r="O41" s="175"/>
    </row>
    <row r="42" spans="2:13" s="33" customFormat="1" ht="15" customHeight="1">
      <c r="B42" s="149"/>
      <c r="C42" s="11"/>
      <c r="D42" s="11"/>
      <c r="E42" s="11"/>
      <c r="F42" s="160"/>
      <c r="G42" s="160"/>
      <c r="H42" s="160"/>
      <c r="I42" s="160"/>
      <c r="J42" s="160"/>
      <c r="K42" s="160"/>
      <c r="L42" s="239"/>
      <c r="M42" s="239"/>
    </row>
    <row r="43" spans="2:11" s="31" customFormat="1" ht="15" customHeight="1">
      <c r="B43" s="150"/>
      <c r="C43" s="11"/>
      <c r="D43" s="11"/>
      <c r="E43" s="11"/>
      <c r="F43" s="160"/>
      <c r="G43" s="165"/>
      <c r="H43" s="165"/>
      <c r="I43" s="165"/>
      <c r="J43" s="160"/>
      <c r="K43" s="160"/>
    </row>
    <row r="44" spans="2:11" ht="15" customHeight="1">
      <c r="B44" s="95"/>
      <c r="C44" s="11"/>
      <c r="D44" s="11"/>
      <c r="E44" s="11"/>
      <c r="F44" s="160"/>
      <c r="G44" s="160"/>
      <c r="H44" s="160"/>
      <c r="I44" s="160"/>
      <c r="J44" s="160"/>
      <c r="K44" s="160"/>
    </row>
    <row r="45" spans="2:11" ht="15" customHeight="1">
      <c r="B45" s="95"/>
      <c r="C45" s="8"/>
      <c r="D45" s="8"/>
      <c r="E45" s="8"/>
      <c r="F45" s="160"/>
      <c r="G45" s="160"/>
      <c r="H45" s="160"/>
      <c r="I45" s="160"/>
      <c r="J45" s="160"/>
      <c r="K45" s="164"/>
    </row>
    <row r="46" spans="2:11" ht="15" customHeight="1">
      <c r="B46" s="16"/>
      <c r="C46" s="8"/>
      <c r="D46" s="8"/>
      <c r="E46" s="8"/>
      <c r="F46" s="160"/>
      <c r="G46" s="160"/>
      <c r="H46" s="160"/>
      <c r="I46" s="160"/>
      <c r="J46" s="160"/>
      <c r="K46" s="164"/>
    </row>
    <row r="47" spans="2:11" ht="15" customHeight="1">
      <c r="B47" s="16"/>
      <c r="C47" s="86"/>
      <c r="D47" s="86"/>
      <c r="E47" s="86"/>
      <c r="F47" s="160"/>
      <c r="G47" s="160"/>
      <c r="H47" s="160"/>
      <c r="I47" s="160"/>
      <c r="J47" s="160"/>
      <c r="K47" s="164"/>
    </row>
    <row r="48" spans="2:11" ht="15" customHeight="1">
      <c r="B48" s="16"/>
      <c r="C48" s="86"/>
      <c r="D48" s="86"/>
      <c r="E48" s="86"/>
      <c r="F48" s="160"/>
      <c r="G48" s="160"/>
      <c r="H48" s="160"/>
      <c r="I48" s="160"/>
      <c r="J48" s="160"/>
      <c r="K48" s="164"/>
    </row>
    <row r="49" spans="6:11" ht="15" customHeight="1">
      <c r="F49" s="164"/>
      <c r="G49" s="164"/>
      <c r="H49" s="164"/>
      <c r="I49" s="164"/>
      <c r="J49" s="160"/>
      <c r="K49" s="164"/>
    </row>
    <row r="50" spans="2:11" s="4" customFormat="1" ht="15" customHeight="1">
      <c r="B50" s="16"/>
      <c r="C50" s="86"/>
      <c r="D50" s="86"/>
      <c r="E50" s="86"/>
      <c r="F50" s="160"/>
      <c r="G50" s="160"/>
      <c r="H50" s="160"/>
      <c r="I50" s="160"/>
      <c r="J50" s="160"/>
      <c r="K50" s="160"/>
    </row>
    <row r="51" spans="2:11" s="18" customFormat="1" ht="15" customHeight="1">
      <c r="B51" s="36"/>
      <c r="C51" s="87"/>
      <c r="D51" s="87"/>
      <c r="E51" s="87"/>
      <c r="F51" s="162"/>
      <c r="G51" s="162"/>
      <c r="H51" s="162"/>
      <c r="I51" s="162"/>
      <c r="J51" s="162"/>
      <c r="K51" s="162"/>
    </row>
    <row r="52" spans="2:11" s="19" customFormat="1" ht="15" customHeight="1">
      <c r="B52" s="37"/>
      <c r="C52" s="88"/>
      <c r="D52" s="88"/>
      <c r="E52" s="88"/>
      <c r="F52" s="166"/>
      <c r="G52" s="160"/>
      <c r="H52" s="160"/>
      <c r="I52" s="160"/>
      <c r="J52" s="160"/>
      <c r="K52" s="160"/>
    </row>
    <row r="53" spans="2:11" s="39" customFormat="1" ht="15" customHeight="1">
      <c r="B53" s="38"/>
      <c r="C53" s="89"/>
      <c r="D53" s="89"/>
      <c r="E53" s="89"/>
      <c r="F53" s="160"/>
      <c r="G53" s="165"/>
      <c r="H53" s="165"/>
      <c r="I53" s="165"/>
      <c r="J53" s="160"/>
      <c r="K53" s="160"/>
    </row>
    <row r="54" spans="2:11" s="4" customFormat="1" ht="15" customHeight="1">
      <c r="B54" s="16"/>
      <c r="C54" s="89"/>
      <c r="D54" s="89"/>
      <c r="E54" s="89"/>
      <c r="F54" s="160"/>
      <c r="G54" s="160"/>
      <c r="H54" s="160"/>
      <c r="I54" s="160"/>
      <c r="J54" s="160"/>
      <c r="K54" s="160"/>
    </row>
    <row r="55" spans="2:11" s="39" customFormat="1" ht="15" customHeight="1">
      <c r="B55" s="38"/>
      <c r="C55" s="89"/>
      <c r="D55" s="89"/>
      <c r="E55" s="89"/>
      <c r="F55" s="160"/>
      <c r="G55" s="165"/>
      <c r="H55" s="165"/>
      <c r="I55" s="165"/>
      <c r="J55" s="160"/>
      <c r="K55" s="160"/>
    </row>
    <row r="56" spans="2:11" s="4" customFormat="1" ht="15" customHeight="1">
      <c r="B56" s="16"/>
      <c r="C56" s="89"/>
      <c r="D56" s="89"/>
      <c r="E56" s="89"/>
      <c r="F56" s="160"/>
      <c r="G56" s="160"/>
      <c r="H56" s="160"/>
      <c r="I56" s="160"/>
      <c r="J56" s="160"/>
      <c r="K56" s="160"/>
    </row>
    <row r="57" spans="2:11" s="4" customFormat="1" ht="15" customHeight="1">
      <c r="B57" s="16"/>
      <c r="C57" s="86"/>
      <c r="D57" s="86"/>
      <c r="E57" s="86"/>
      <c r="F57" s="160"/>
      <c r="G57" s="160"/>
      <c r="H57" s="160"/>
      <c r="I57" s="160"/>
      <c r="J57" s="160"/>
      <c r="K57" s="160"/>
    </row>
    <row r="58" spans="2:11" s="18" customFormat="1" ht="15" customHeight="1">
      <c r="B58" s="36"/>
      <c r="C58" s="87"/>
      <c r="D58" s="87"/>
      <c r="E58" s="87"/>
      <c r="F58" s="162"/>
      <c r="G58" s="162"/>
      <c r="H58" s="162"/>
      <c r="I58" s="162"/>
      <c r="J58" s="162"/>
      <c r="K58" s="162"/>
    </row>
    <row r="59" spans="2:11" s="19" customFormat="1" ht="15" customHeight="1">
      <c r="B59" s="37"/>
      <c r="C59" s="88"/>
      <c r="D59" s="88"/>
      <c r="E59" s="88"/>
      <c r="F59" s="166"/>
      <c r="G59" s="160"/>
      <c r="H59" s="160"/>
      <c r="I59" s="160"/>
      <c r="J59" s="160"/>
      <c r="K59" s="160"/>
    </row>
    <row r="60" spans="2:11" s="83" customFormat="1" ht="15" customHeight="1">
      <c r="B60" s="38"/>
      <c r="C60" s="89"/>
      <c r="D60" s="89"/>
      <c r="E60" s="89"/>
      <c r="F60" s="167"/>
      <c r="G60" s="165"/>
      <c r="H60" s="165"/>
      <c r="I60" s="165"/>
      <c r="J60" s="160"/>
      <c r="K60" s="160"/>
    </row>
    <row r="61" spans="2:11" s="83" customFormat="1" ht="15" customHeight="1">
      <c r="B61" s="16"/>
      <c r="C61" s="89"/>
      <c r="D61" s="89"/>
      <c r="E61" s="89"/>
      <c r="F61" s="160"/>
      <c r="G61" s="160"/>
      <c r="H61" s="160"/>
      <c r="I61" s="160"/>
      <c r="J61" s="160"/>
      <c r="K61" s="160"/>
    </row>
    <row r="62" spans="2:11" s="83" customFormat="1" ht="15" customHeight="1">
      <c r="B62" s="16"/>
      <c r="C62" s="89"/>
      <c r="D62" s="89"/>
      <c r="E62" s="89"/>
      <c r="F62" s="160"/>
      <c r="G62" s="160"/>
      <c r="H62" s="160"/>
      <c r="I62" s="160"/>
      <c r="J62" s="160"/>
      <c r="K62" s="160"/>
    </row>
    <row r="63" spans="2:11" s="4" customFormat="1" ht="15" customHeight="1">
      <c r="B63" s="16"/>
      <c r="C63" s="86"/>
      <c r="D63" s="86"/>
      <c r="E63" s="86"/>
      <c r="F63" s="160"/>
      <c r="G63" s="160"/>
      <c r="H63" s="160"/>
      <c r="I63" s="160"/>
      <c r="J63" s="160"/>
      <c r="K63" s="160"/>
    </row>
    <row r="64" spans="2:11" s="4" customFormat="1" ht="15" customHeight="1">
      <c r="B64" s="16"/>
      <c r="C64" s="86"/>
      <c r="D64" s="86"/>
      <c r="E64" s="86"/>
      <c r="F64" s="160"/>
      <c r="G64" s="160"/>
      <c r="H64" s="160"/>
      <c r="I64" s="160"/>
      <c r="J64" s="160"/>
      <c r="K64" s="160"/>
    </row>
    <row r="65" spans="6:11" ht="15" customHeight="1">
      <c r="F65" s="164"/>
      <c r="G65" s="164"/>
      <c r="H65" s="164"/>
      <c r="I65" s="164"/>
      <c r="J65" s="160"/>
      <c r="K65" s="164"/>
    </row>
    <row r="66" spans="6:11" ht="15" customHeight="1">
      <c r="F66" s="164"/>
      <c r="G66" s="164"/>
      <c r="H66" s="164"/>
      <c r="I66" s="164"/>
      <c r="J66" s="160"/>
      <c r="K66" s="164"/>
    </row>
    <row r="67" spans="6:11" ht="15" customHeight="1">
      <c r="F67" s="164"/>
      <c r="G67" s="164"/>
      <c r="H67" s="164"/>
      <c r="I67" s="164"/>
      <c r="J67" s="160"/>
      <c r="K67" s="164"/>
    </row>
    <row r="68" spans="6:11" ht="15" customHeight="1">
      <c r="F68" s="164"/>
      <c r="G68" s="164"/>
      <c r="H68" s="164"/>
      <c r="I68" s="164"/>
      <c r="J68" s="160"/>
      <c r="K68" s="164"/>
    </row>
    <row r="69" spans="6:11" ht="15" customHeight="1">
      <c r="F69" s="164"/>
      <c r="G69" s="164"/>
      <c r="H69" s="164"/>
      <c r="I69" s="164"/>
      <c r="J69" s="160"/>
      <c r="K69" s="164"/>
    </row>
    <row r="70" spans="6:11" ht="15" customHeight="1">
      <c r="F70" s="164"/>
      <c r="G70" s="164"/>
      <c r="H70" s="164"/>
      <c r="I70" s="164"/>
      <c r="J70" s="160"/>
      <c r="K70" s="164"/>
    </row>
    <row r="71" spans="6:11" ht="15" customHeight="1">
      <c r="F71" s="164"/>
      <c r="G71" s="164"/>
      <c r="H71" s="164"/>
      <c r="I71" s="164"/>
      <c r="J71" s="160"/>
      <c r="K71" s="164"/>
    </row>
    <row r="72" spans="6:11" ht="15" customHeight="1">
      <c r="F72" s="164"/>
      <c r="G72" s="164"/>
      <c r="H72" s="164"/>
      <c r="I72" s="164"/>
      <c r="J72" s="160"/>
      <c r="K72" s="164"/>
    </row>
    <row r="73" spans="2:11" s="4" customFormat="1" ht="15" customHeight="1">
      <c r="B73" s="16"/>
      <c r="C73" s="86"/>
      <c r="D73" s="86"/>
      <c r="E73" s="86"/>
      <c r="F73" s="160"/>
      <c r="G73" s="160"/>
      <c r="H73" s="160"/>
      <c r="I73" s="160"/>
      <c r="J73" s="160"/>
      <c r="K73" s="160"/>
    </row>
    <row r="74" spans="2:11" s="18" customFormat="1" ht="15" customHeight="1">
      <c r="B74" s="36"/>
      <c r="C74" s="87"/>
      <c r="D74" s="87"/>
      <c r="E74" s="87"/>
      <c r="F74" s="162"/>
      <c r="G74" s="162"/>
      <c r="H74" s="162"/>
      <c r="I74" s="162"/>
      <c r="J74" s="162"/>
      <c r="K74" s="162"/>
    </row>
    <row r="75" spans="2:11" s="19" customFormat="1" ht="15" customHeight="1">
      <c r="B75" s="37"/>
      <c r="C75" s="88"/>
      <c r="D75" s="88"/>
      <c r="E75" s="88"/>
      <c r="F75" s="88"/>
      <c r="G75" s="5"/>
      <c r="H75" s="5"/>
      <c r="I75" s="5"/>
      <c r="J75" s="5"/>
      <c r="K75" s="5"/>
    </row>
    <row r="76" spans="2:11" s="4" customFormat="1" ht="15" customHeight="1">
      <c r="B76" s="38"/>
      <c r="C76" s="89"/>
      <c r="D76" s="89"/>
      <c r="E76" s="89"/>
      <c r="F76" s="89"/>
      <c r="G76" s="20"/>
      <c r="H76" s="20"/>
      <c r="I76" s="20"/>
      <c r="J76" s="5"/>
      <c r="K76" s="5"/>
    </row>
    <row r="77" spans="2:11" s="4" customFormat="1" ht="15" customHeight="1">
      <c r="B77" s="16"/>
      <c r="C77" s="89"/>
      <c r="D77" s="89"/>
      <c r="E77" s="89"/>
      <c r="F77" s="89"/>
      <c r="G77" s="5"/>
      <c r="H77" s="23"/>
      <c r="I77" s="5"/>
      <c r="J77" s="5"/>
      <c r="K77" s="5"/>
    </row>
    <row r="78" spans="2:11" s="39" customFormat="1" ht="15" customHeight="1">
      <c r="B78" s="20"/>
      <c r="C78" s="90"/>
      <c r="D78" s="90"/>
      <c r="E78" s="90"/>
      <c r="F78" s="90"/>
      <c r="G78" s="20"/>
      <c r="H78" s="20"/>
      <c r="I78" s="20"/>
      <c r="J78" s="20"/>
      <c r="K78" s="20"/>
    </row>
    <row r="79" spans="2:11" s="18" customFormat="1" ht="15" customHeight="1">
      <c r="B79" s="36"/>
      <c r="C79" s="87"/>
      <c r="D79" s="87"/>
      <c r="E79" s="87"/>
      <c r="F79" s="87"/>
      <c r="G79" s="21"/>
      <c r="H79" s="21"/>
      <c r="I79" s="21"/>
      <c r="J79" s="21"/>
      <c r="K79" s="21"/>
    </row>
    <row r="80" spans="2:11" s="19" customFormat="1" ht="15" customHeight="1">
      <c r="B80" s="37"/>
      <c r="C80" s="88"/>
      <c r="D80" s="88"/>
      <c r="E80" s="88"/>
      <c r="F80" s="88"/>
      <c r="G80" s="5"/>
      <c r="H80" s="5"/>
      <c r="I80" s="5"/>
      <c r="J80" s="5"/>
      <c r="K80" s="5"/>
    </row>
    <row r="81" spans="2:11" s="39" customFormat="1" ht="15" customHeight="1">
      <c r="B81" s="38"/>
      <c r="C81" s="89"/>
      <c r="D81" s="88"/>
      <c r="E81" s="88"/>
      <c r="F81" s="86"/>
      <c r="G81" s="20"/>
      <c r="H81" s="20"/>
      <c r="I81" s="20"/>
      <c r="J81" s="5"/>
      <c r="K81" s="5"/>
    </row>
    <row r="82" spans="2:11" s="4" customFormat="1" ht="15" customHeight="1">
      <c r="B82" s="16"/>
      <c r="C82" s="89"/>
      <c r="D82" s="89"/>
      <c r="E82" s="89"/>
      <c r="F82" s="89"/>
      <c r="G82" s="5"/>
      <c r="H82" s="23"/>
      <c r="I82" s="5"/>
      <c r="J82" s="5"/>
      <c r="K82" s="5"/>
    </row>
    <row r="83" spans="2:11" s="39" customFormat="1" ht="15" customHeight="1">
      <c r="B83" s="38"/>
      <c r="C83" s="89"/>
      <c r="D83" s="89"/>
      <c r="E83" s="89"/>
      <c r="F83" s="89"/>
      <c r="G83" s="20"/>
      <c r="H83" s="20"/>
      <c r="I83" s="20"/>
      <c r="J83" s="5"/>
      <c r="K83" s="5"/>
    </row>
    <row r="84" spans="2:11" s="4" customFormat="1" ht="15" customHeight="1">
      <c r="B84" s="16"/>
      <c r="C84" s="89"/>
      <c r="D84" s="89"/>
      <c r="E84" s="89"/>
      <c r="F84" s="89"/>
      <c r="G84" s="5"/>
      <c r="H84" s="23"/>
      <c r="I84" s="5"/>
      <c r="J84" s="5"/>
      <c r="K84" s="5"/>
    </row>
    <row r="85" spans="2:11" s="39" customFormat="1" ht="15" customHeight="1">
      <c r="B85" s="38"/>
      <c r="C85" s="89"/>
      <c r="D85" s="89"/>
      <c r="E85" s="89"/>
      <c r="F85" s="89"/>
      <c r="G85" s="20"/>
      <c r="H85" s="20"/>
      <c r="I85" s="20"/>
      <c r="J85" s="5"/>
      <c r="K85" s="5"/>
    </row>
    <row r="86" spans="2:11" s="4" customFormat="1" ht="15" customHeight="1">
      <c r="B86" s="16"/>
      <c r="C86" s="89"/>
      <c r="D86" s="89"/>
      <c r="E86" s="89"/>
      <c r="F86" s="89"/>
      <c r="G86" s="5"/>
      <c r="H86" s="23"/>
      <c r="I86" s="5"/>
      <c r="J86" s="5"/>
      <c r="K86" s="5"/>
    </row>
    <row r="87" spans="2:11" s="39" customFormat="1" ht="15" customHeight="1">
      <c r="B87" s="38"/>
      <c r="C87" s="89"/>
      <c r="D87" s="89"/>
      <c r="E87" s="89"/>
      <c r="F87" s="89"/>
      <c r="G87" s="20"/>
      <c r="H87" s="20"/>
      <c r="I87" s="20"/>
      <c r="J87" s="5"/>
      <c r="K87" s="5"/>
    </row>
    <row r="88" spans="2:11" s="4" customFormat="1" ht="15" customHeight="1">
      <c r="B88" s="16"/>
      <c r="C88" s="89"/>
      <c r="D88" s="89"/>
      <c r="E88" s="89"/>
      <c r="F88" s="89"/>
      <c r="G88" s="5"/>
      <c r="H88" s="23"/>
      <c r="I88" s="5"/>
      <c r="J88" s="5"/>
      <c r="K88" s="5"/>
    </row>
    <row r="89" spans="2:11" s="4" customFormat="1" ht="15" customHeight="1">
      <c r="B89" s="20"/>
      <c r="C89" s="90"/>
      <c r="D89" s="90"/>
      <c r="E89" s="90"/>
      <c r="F89" s="90"/>
      <c r="G89" s="20"/>
      <c r="H89" s="20"/>
      <c r="I89" s="20"/>
      <c r="J89" s="20"/>
      <c r="K89" s="20"/>
    </row>
    <row r="90" spans="2:11" s="4" customFormat="1" ht="15" customHeight="1">
      <c r="B90" s="16"/>
      <c r="C90" s="86"/>
      <c r="D90" s="86"/>
      <c r="E90" s="86"/>
      <c r="F90" s="86"/>
      <c r="H90" s="10"/>
      <c r="I90" s="10"/>
      <c r="J90" s="8"/>
      <c r="K90" s="8"/>
    </row>
    <row r="91" spans="2:11" s="4" customFormat="1" ht="15" customHeight="1">
      <c r="B91" s="16"/>
      <c r="C91" s="86"/>
      <c r="D91" s="86"/>
      <c r="E91" s="86"/>
      <c r="F91" s="86"/>
      <c r="H91" s="10"/>
      <c r="I91" s="10"/>
      <c r="J91" s="8"/>
      <c r="K91" s="8"/>
    </row>
    <row r="92" spans="2:11" s="4" customFormat="1" ht="15" customHeight="1">
      <c r="B92" s="16"/>
      <c r="C92" s="86"/>
      <c r="D92" s="86"/>
      <c r="E92" s="86"/>
      <c r="F92" s="86"/>
      <c r="H92" s="10"/>
      <c r="I92" s="10"/>
      <c r="J92" s="8"/>
      <c r="K92" s="8"/>
    </row>
    <row r="93" spans="2:11" s="4" customFormat="1" ht="15" customHeight="1">
      <c r="B93" s="16"/>
      <c r="C93" s="86"/>
      <c r="D93" s="86"/>
      <c r="E93" s="86"/>
      <c r="F93" s="86"/>
      <c r="H93" s="10"/>
      <c r="I93" s="10"/>
      <c r="J93" s="8"/>
      <c r="K93" s="8"/>
    </row>
    <row r="94" spans="2:11" s="4" customFormat="1" ht="15" customHeight="1">
      <c r="B94" s="16"/>
      <c r="C94" s="86"/>
      <c r="D94" s="86"/>
      <c r="E94" s="86"/>
      <c r="F94" s="86"/>
      <c r="H94" s="10"/>
      <c r="I94" s="10"/>
      <c r="J94" s="8"/>
      <c r="K94" s="8"/>
    </row>
    <row r="95" spans="2:11" s="4" customFormat="1" ht="15" customHeight="1">
      <c r="B95" s="16"/>
      <c r="C95" s="86"/>
      <c r="D95" s="86"/>
      <c r="E95" s="86"/>
      <c r="F95" s="86"/>
      <c r="H95" s="10"/>
      <c r="I95" s="10"/>
      <c r="J95" s="8"/>
      <c r="K95" s="8"/>
    </row>
    <row r="96" spans="2:11" s="4" customFormat="1" ht="15" customHeight="1">
      <c r="B96" s="16"/>
      <c r="C96" s="86"/>
      <c r="D96" s="86"/>
      <c r="E96" s="86"/>
      <c r="F96" s="86"/>
      <c r="H96" s="10"/>
      <c r="I96" s="10"/>
      <c r="J96" s="8"/>
      <c r="K96" s="8"/>
    </row>
    <row r="97" spans="2:11" s="4" customFormat="1" ht="15" customHeight="1">
      <c r="B97" s="16"/>
      <c r="C97" s="86"/>
      <c r="D97" s="86"/>
      <c r="E97" s="86"/>
      <c r="F97" s="86"/>
      <c r="G97" s="10"/>
      <c r="H97" s="10"/>
      <c r="I97" s="10"/>
      <c r="J97" s="8"/>
      <c r="K97" s="8"/>
    </row>
    <row r="98" spans="2:11" s="4" customFormat="1" ht="15" customHeight="1">
      <c r="B98" s="16"/>
      <c r="C98" s="86"/>
      <c r="D98" s="86"/>
      <c r="E98" s="86"/>
      <c r="F98" s="86"/>
      <c r="G98" s="10"/>
      <c r="H98" s="10"/>
      <c r="I98" s="10"/>
      <c r="J98" s="8"/>
      <c r="K98" s="8"/>
    </row>
    <row r="99" spans="2:11" s="4" customFormat="1" ht="15" customHeight="1">
      <c r="B99" s="16"/>
      <c r="C99" s="89"/>
      <c r="D99" s="89"/>
      <c r="E99" s="89"/>
      <c r="F99" s="89"/>
      <c r="G99" s="5"/>
      <c r="H99" s="23"/>
      <c r="I99" s="5"/>
      <c r="J99" s="5"/>
      <c r="K99" s="5"/>
    </row>
    <row r="100" spans="2:11" s="4" customFormat="1" ht="15" customHeight="1">
      <c r="B100" s="16"/>
      <c r="C100" s="86"/>
      <c r="D100" s="86"/>
      <c r="E100" s="86"/>
      <c r="F100" s="86"/>
      <c r="G100" s="10"/>
      <c r="H100" s="10"/>
      <c r="I100" s="10"/>
      <c r="J100" s="8"/>
      <c r="K100" s="8"/>
    </row>
    <row r="101" spans="2:11" s="4" customFormat="1" ht="15" customHeight="1">
      <c r="B101" s="16"/>
      <c r="C101" s="86"/>
      <c r="D101" s="86"/>
      <c r="E101" s="86"/>
      <c r="F101" s="86"/>
      <c r="G101" s="10"/>
      <c r="H101" s="10"/>
      <c r="I101" s="10"/>
      <c r="J101" s="8"/>
      <c r="K101" s="8"/>
    </row>
    <row r="102" spans="2:11" s="4" customFormat="1" ht="15" customHeight="1">
      <c r="B102" s="16"/>
      <c r="C102" s="86"/>
      <c r="D102" s="86"/>
      <c r="E102" s="86"/>
      <c r="F102" s="86"/>
      <c r="G102" s="10"/>
      <c r="H102" s="10"/>
      <c r="I102" s="10"/>
      <c r="J102" s="8"/>
      <c r="K102" s="8"/>
    </row>
    <row r="103" spans="2:11" s="39" customFormat="1" ht="15" customHeight="1">
      <c r="B103" s="20"/>
      <c r="C103" s="90"/>
      <c r="D103" s="90"/>
      <c r="E103" s="90"/>
      <c r="F103" s="90"/>
      <c r="G103" s="20"/>
      <c r="H103" s="20"/>
      <c r="I103" s="20"/>
      <c r="J103" s="20"/>
      <c r="K103" s="20"/>
    </row>
    <row r="105" spans="2:11" s="18" customFormat="1" ht="15" customHeight="1">
      <c r="B105" s="36"/>
      <c r="C105" s="87"/>
      <c r="D105" s="87"/>
      <c r="E105" s="87"/>
      <c r="F105" s="87"/>
      <c r="G105" s="21"/>
      <c r="H105" s="21"/>
      <c r="I105" s="21"/>
      <c r="J105" s="21"/>
      <c r="K105" s="21"/>
    </row>
    <row r="106" spans="2:11" s="4" customFormat="1" ht="15" customHeight="1">
      <c r="B106" s="16"/>
      <c r="C106" s="86"/>
      <c r="D106" s="86"/>
      <c r="E106" s="86"/>
      <c r="F106" s="86"/>
      <c r="G106" s="10"/>
      <c r="H106" s="10"/>
      <c r="I106" s="10"/>
      <c r="J106" s="8"/>
      <c r="K106" s="8"/>
    </row>
    <row r="107" spans="2:11" s="39" customFormat="1" ht="15" customHeight="1">
      <c r="B107" s="38"/>
      <c r="C107" s="89"/>
      <c r="D107" s="89"/>
      <c r="E107" s="89"/>
      <c r="F107" s="89"/>
      <c r="G107" s="20"/>
      <c r="H107" s="20"/>
      <c r="I107" s="20"/>
      <c r="J107" s="5"/>
      <c r="K107" s="5"/>
    </row>
    <row r="108" spans="2:11" s="4" customFormat="1" ht="15" customHeight="1">
      <c r="B108" s="16"/>
      <c r="C108" s="89"/>
      <c r="D108" s="89"/>
      <c r="E108" s="89"/>
      <c r="F108" s="89"/>
      <c r="G108" s="5"/>
      <c r="H108" s="23"/>
      <c r="I108" s="5"/>
      <c r="J108" s="5"/>
      <c r="K108" s="5"/>
    </row>
    <row r="109" spans="2:11" s="4" customFormat="1" ht="15" customHeight="1">
      <c r="B109" s="20"/>
      <c r="C109" s="90"/>
      <c r="D109" s="90"/>
      <c r="E109" s="90"/>
      <c r="F109" s="90"/>
      <c r="G109" s="20"/>
      <c r="H109" s="20"/>
      <c r="I109" s="20"/>
      <c r="J109" s="20"/>
      <c r="K109" s="20"/>
    </row>
    <row r="110" spans="2:11" s="18" customFormat="1" ht="15" customHeight="1">
      <c r="B110" s="36"/>
      <c r="C110" s="87"/>
      <c r="D110" s="87"/>
      <c r="E110" s="87"/>
      <c r="F110" s="87"/>
      <c r="G110" s="21"/>
      <c r="H110" s="21"/>
      <c r="I110" s="21"/>
      <c r="J110" s="21"/>
      <c r="K110" s="21"/>
    </row>
    <row r="111" spans="2:11" s="19" customFormat="1" ht="15" customHeight="1">
      <c r="B111" s="37"/>
      <c r="C111" s="88"/>
      <c r="D111" s="88"/>
      <c r="E111" s="88"/>
      <c r="F111" s="88"/>
      <c r="G111" s="5"/>
      <c r="H111" s="5"/>
      <c r="I111" s="5"/>
      <c r="J111" s="5"/>
      <c r="K111" s="5"/>
    </row>
    <row r="112" spans="2:11" s="39" customFormat="1" ht="15" customHeight="1">
      <c r="B112" s="38"/>
      <c r="C112" s="89"/>
      <c r="D112" s="89"/>
      <c r="E112" s="89"/>
      <c r="F112" s="89"/>
      <c r="G112" s="20"/>
      <c r="H112" s="20"/>
      <c r="I112" s="20"/>
      <c r="J112" s="5"/>
      <c r="K112" s="5"/>
    </row>
    <row r="113" spans="2:11" s="4" customFormat="1" ht="15" customHeight="1">
      <c r="B113" s="16"/>
      <c r="C113" s="89"/>
      <c r="D113" s="89"/>
      <c r="E113" s="89"/>
      <c r="F113" s="89"/>
      <c r="G113" s="5"/>
      <c r="H113" s="23"/>
      <c r="I113" s="5"/>
      <c r="J113" s="5"/>
      <c r="K113" s="5"/>
    </row>
    <row r="114" spans="2:11" s="19" customFormat="1" ht="15" customHeight="1">
      <c r="B114" s="37"/>
      <c r="C114" s="88"/>
      <c r="D114" s="88"/>
      <c r="E114" s="88"/>
      <c r="F114" s="88"/>
      <c r="G114" s="5"/>
      <c r="H114" s="5"/>
      <c r="I114" s="5"/>
      <c r="J114" s="5"/>
      <c r="K114" s="5"/>
    </row>
    <row r="115" spans="2:11" s="41" customFormat="1" ht="15" customHeight="1">
      <c r="B115" s="40"/>
      <c r="C115" s="89"/>
      <c r="D115" s="89"/>
      <c r="E115" s="89"/>
      <c r="F115" s="89"/>
      <c r="G115" s="24"/>
      <c r="H115" s="24"/>
      <c r="I115" s="24"/>
      <c r="J115" s="17"/>
      <c r="K115" s="17"/>
    </row>
    <row r="116" spans="2:11" s="4" customFormat="1" ht="15" customHeight="1">
      <c r="B116" s="16"/>
      <c r="C116" s="89"/>
      <c r="D116" s="89"/>
      <c r="E116" s="89"/>
      <c r="F116" s="89"/>
      <c r="G116" s="5"/>
      <c r="H116" s="23"/>
      <c r="I116" s="5"/>
      <c r="J116" s="5"/>
      <c r="K116" s="5"/>
    </row>
    <row r="117" spans="2:11" s="39" customFormat="1" ht="15" customHeight="1">
      <c r="B117" s="38"/>
      <c r="C117" s="89"/>
      <c r="D117" s="89"/>
      <c r="E117" s="89"/>
      <c r="F117" s="89"/>
      <c r="G117" s="20"/>
      <c r="H117" s="20"/>
      <c r="I117" s="20"/>
      <c r="J117" s="5"/>
      <c r="K117" s="5"/>
    </row>
    <row r="118" spans="2:11" s="4" customFormat="1" ht="15" customHeight="1">
      <c r="B118" s="16"/>
      <c r="C118" s="89"/>
      <c r="D118" s="89"/>
      <c r="E118" s="89"/>
      <c r="F118" s="89"/>
      <c r="G118" s="5"/>
      <c r="H118" s="23"/>
      <c r="I118" s="5"/>
      <c r="J118" s="5"/>
      <c r="K118" s="5"/>
    </row>
    <row r="119" spans="2:11" s="19" customFormat="1" ht="15" customHeight="1">
      <c r="B119" s="37"/>
      <c r="C119" s="88"/>
      <c r="D119" s="88"/>
      <c r="E119" s="88"/>
      <c r="F119" s="88"/>
      <c r="G119" s="5"/>
      <c r="H119" s="5"/>
      <c r="I119" s="5"/>
      <c r="J119" s="5"/>
      <c r="K119" s="5"/>
    </row>
    <row r="120" spans="2:11" s="39" customFormat="1" ht="15" customHeight="1">
      <c r="B120" s="38"/>
      <c r="C120" s="89"/>
      <c r="D120" s="89"/>
      <c r="E120" s="89"/>
      <c r="F120" s="89"/>
      <c r="G120" s="20"/>
      <c r="H120" s="20"/>
      <c r="I120" s="20"/>
      <c r="J120" s="5"/>
      <c r="K120" s="5"/>
    </row>
    <row r="121" spans="2:11" s="4" customFormat="1" ht="15" customHeight="1">
      <c r="B121" s="16"/>
      <c r="C121" s="89"/>
      <c r="D121" s="89"/>
      <c r="E121" s="89"/>
      <c r="F121" s="89"/>
      <c r="G121" s="5"/>
      <c r="H121" s="23"/>
      <c r="I121" s="5"/>
      <c r="J121" s="5"/>
      <c r="K121" s="5"/>
    </row>
    <row r="122" spans="2:11" s="19" customFormat="1" ht="15" customHeight="1">
      <c r="B122" s="37"/>
      <c r="C122" s="88"/>
      <c r="D122" s="88"/>
      <c r="E122" s="88"/>
      <c r="F122" s="88"/>
      <c r="G122" s="5"/>
      <c r="H122" s="5"/>
      <c r="I122" s="5"/>
      <c r="J122" s="5"/>
      <c r="K122" s="5"/>
    </row>
    <row r="123" spans="2:11" s="39" customFormat="1" ht="15" customHeight="1">
      <c r="B123" s="38"/>
      <c r="C123" s="89"/>
      <c r="D123" s="89"/>
      <c r="E123" s="89"/>
      <c r="F123" s="89"/>
      <c r="G123" s="20"/>
      <c r="H123" s="20"/>
      <c r="I123" s="20"/>
      <c r="J123" s="5"/>
      <c r="K123" s="5"/>
    </row>
    <row r="124" spans="2:11" s="4" customFormat="1" ht="15" customHeight="1">
      <c r="B124" s="16"/>
      <c r="C124" s="89"/>
      <c r="D124" s="89"/>
      <c r="E124" s="89"/>
      <c r="F124" s="89"/>
      <c r="G124" s="5"/>
      <c r="H124" s="23"/>
      <c r="I124" s="5"/>
      <c r="J124" s="5"/>
      <c r="K124" s="5"/>
    </row>
    <row r="125" spans="2:11" s="39" customFormat="1" ht="15" customHeight="1">
      <c r="B125" s="38"/>
      <c r="C125" s="89"/>
      <c r="D125" s="89"/>
      <c r="E125" s="89"/>
      <c r="F125" s="89"/>
      <c r="G125" s="20"/>
      <c r="H125" s="20"/>
      <c r="I125" s="20"/>
      <c r="J125" s="5"/>
      <c r="K125" s="5"/>
    </row>
    <row r="126" spans="2:11" s="4" customFormat="1" ht="15" customHeight="1">
      <c r="B126" s="16"/>
      <c r="C126" s="89"/>
      <c r="D126" s="89"/>
      <c r="E126" s="89"/>
      <c r="F126" s="89"/>
      <c r="G126" s="5"/>
      <c r="H126" s="23"/>
      <c r="I126" s="5"/>
      <c r="J126" s="5"/>
      <c r="K126" s="5"/>
    </row>
    <row r="127" spans="2:11" s="18" customFormat="1" ht="15" customHeight="1">
      <c r="B127" s="36"/>
      <c r="C127" s="87"/>
      <c r="D127" s="87"/>
      <c r="E127" s="87"/>
      <c r="F127" s="87"/>
      <c r="G127" s="21"/>
      <c r="H127" s="21"/>
      <c r="I127" s="21"/>
      <c r="J127" s="21"/>
      <c r="K127" s="21"/>
    </row>
    <row r="128" spans="2:11" s="19" customFormat="1" ht="15" customHeight="1">
      <c r="B128" s="37"/>
      <c r="C128" s="88"/>
      <c r="D128" s="88"/>
      <c r="E128" s="88"/>
      <c r="F128" s="88"/>
      <c r="G128" s="5"/>
      <c r="H128" s="5"/>
      <c r="I128" s="5"/>
      <c r="J128" s="5"/>
      <c r="K128" s="5"/>
    </row>
    <row r="129" spans="2:11" s="4" customFormat="1" ht="15" customHeight="1">
      <c r="B129" s="42"/>
      <c r="C129" s="89"/>
      <c r="D129" s="89"/>
      <c r="E129" s="89"/>
      <c r="F129" s="89"/>
      <c r="G129" s="5"/>
      <c r="H129" s="5"/>
      <c r="I129" s="5"/>
      <c r="J129" s="5"/>
      <c r="K129" s="5"/>
    </row>
    <row r="130" spans="2:11" s="4" customFormat="1" ht="15" customHeight="1">
      <c r="B130" s="42"/>
      <c r="C130" s="89"/>
      <c r="D130" s="89"/>
      <c r="E130" s="89"/>
      <c r="F130" s="89"/>
      <c r="G130" s="5"/>
      <c r="H130" s="23"/>
      <c r="I130" s="5"/>
      <c r="J130" s="5"/>
      <c r="K130" s="5"/>
    </row>
    <row r="131" spans="2:11" s="39" customFormat="1" ht="15" customHeight="1">
      <c r="B131" s="20"/>
      <c r="C131" s="90"/>
      <c r="D131" s="90"/>
      <c r="E131" s="90"/>
      <c r="F131" s="90"/>
      <c r="G131" s="20"/>
      <c r="H131" s="20"/>
      <c r="I131" s="20"/>
      <c r="J131" s="20"/>
      <c r="K131" s="20"/>
    </row>
    <row r="132" spans="2:11" s="18" customFormat="1" ht="15" customHeight="1">
      <c r="B132" s="36"/>
      <c r="C132" s="87"/>
      <c r="D132" s="87"/>
      <c r="E132" s="87"/>
      <c r="F132" s="87"/>
      <c r="G132" s="21"/>
      <c r="H132" s="21"/>
      <c r="I132" s="21"/>
      <c r="J132" s="21"/>
      <c r="K132" s="21"/>
    </row>
    <row r="133" spans="2:11" s="19" customFormat="1" ht="15" customHeight="1">
      <c r="B133" s="37"/>
      <c r="C133" s="88"/>
      <c r="D133" s="88"/>
      <c r="E133" s="88"/>
      <c r="F133" s="88"/>
      <c r="G133" s="5"/>
      <c r="H133" s="5"/>
      <c r="I133" s="5"/>
      <c r="J133" s="5"/>
      <c r="K133" s="5"/>
    </row>
    <row r="134" spans="2:11" s="39" customFormat="1" ht="15" customHeight="1">
      <c r="B134" s="43"/>
      <c r="C134" s="89"/>
      <c r="D134" s="89"/>
      <c r="E134" s="89"/>
      <c r="F134" s="89"/>
      <c r="G134" s="20"/>
      <c r="H134" s="20"/>
      <c r="I134" s="20"/>
      <c r="J134" s="5"/>
      <c r="K134" s="5"/>
    </row>
    <row r="135" spans="2:11" s="4" customFormat="1" ht="15" customHeight="1">
      <c r="B135" s="16"/>
      <c r="C135" s="89"/>
      <c r="D135" s="89"/>
      <c r="E135" s="89"/>
      <c r="F135" s="89"/>
      <c r="G135" s="5"/>
      <c r="H135" s="23"/>
      <c r="I135" s="5"/>
      <c r="J135" s="5"/>
      <c r="K135" s="5"/>
    </row>
    <row r="136" spans="2:11" s="39" customFormat="1" ht="15" customHeight="1">
      <c r="B136" s="38"/>
      <c r="C136" s="89"/>
      <c r="D136" s="89"/>
      <c r="E136" s="89"/>
      <c r="F136" s="89"/>
      <c r="G136" s="20"/>
      <c r="H136" s="20"/>
      <c r="I136" s="20"/>
      <c r="J136" s="5"/>
      <c r="K136" s="5"/>
    </row>
    <row r="137" spans="2:11" s="4" customFormat="1" ht="15" customHeight="1">
      <c r="B137" s="16"/>
      <c r="C137" s="89"/>
      <c r="D137" s="89"/>
      <c r="E137" s="89"/>
      <c r="F137" s="89"/>
      <c r="G137" s="5"/>
      <c r="H137" s="23"/>
      <c r="I137" s="5"/>
      <c r="J137" s="5"/>
      <c r="K137" s="5"/>
    </row>
    <row r="138" spans="2:11" s="4" customFormat="1" ht="15" customHeight="1">
      <c r="B138" s="20"/>
      <c r="C138" s="90"/>
      <c r="D138" s="90"/>
      <c r="E138" s="90"/>
      <c r="F138" s="90"/>
      <c r="G138" s="20"/>
      <c r="H138" s="20"/>
      <c r="I138" s="20"/>
      <c r="J138" s="20"/>
      <c r="K138" s="20"/>
    </row>
    <row r="139" spans="2:11" s="18" customFormat="1" ht="15" customHeight="1">
      <c r="B139" s="36"/>
      <c r="C139" s="89"/>
      <c r="D139" s="87"/>
      <c r="E139" s="87"/>
      <c r="F139" s="87"/>
      <c r="G139" s="21"/>
      <c r="H139" s="21"/>
      <c r="I139" s="21"/>
      <c r="J139" s="21"/>
      <c r="K139" s="21"/>
    </row>
    <row r="140" spans="2:11" s="19" customFormat="1" ht="15" customHeight="1">
      <c r="B140" s="37"/>
      <c r="C140" s="88"/>
      <c r="D140" s="88"/>
      <c r="E140" s="88"/>
      <c r="F140" s="88"/>
      <c r="G140" s="5"/>
      <c r="H140" s="5"/>
      <c r="I140" s="5"/>
      <c r="J140" s="5"/>
      <c r="K140" s="5"/>
    </row>
    <row r="141" spans="2:11" s="39" customFormat="1" ht="15" customHeight="1">
      <c r="B141" s="40"/>
      <c r="C141" s="89"/>
      <c r="D141" s="89"/>
      <c r="E141" s="89"/>
      <c r="F141" s="89"/>
      <c r="G141" s="20"/>
      <c r="H141" s="20"/>
      <c r="I141" s="20"/>
      <c r="J141" s="5"/>
      <c r="K141" s="5"/>
    </row>
    <row r="142" spans="2:11" s="4" customFormat="1" ht="15" customHeight="1">
      <c r="B142" s="16"/>
      <c r="C142" s="89"/>
      <c r="D142" s="89"/>
      <c r="E142" s="89"/>
      <c r="F142" s="89"/>
      <c r="G142" s="5"/>
      <c r="H142" s="23"/>
      <c r="I142" s="5"/>
      <c r="J142" s="5"/>
      <c r="K142" s="5"/>
    </row>
    <row r="143" spans="2:11" s="19" customFormat="1" ht="15" customHeight="1">
      <c r="B143" s="37"/>
      <c r="C143" s="88"/>
      <c r="D143" s="88"/>
      <c r="E143" s="88"/>
      <c r="F143" s="88"/>
      <c r="G143" s="5"/>
      <c r="H143" s="5"/>
      <c r="I143" s="5"/>
      <c r="J143" s="5"/>
      <c r="K143" s="5"/>
    </row>
    <row r="144" spans="2:11" s="39" customFormat="1" ht="15" customHeight="1">
      <c r="B144" s="40"/>
      <c r="C144" s="89"/>
      <c r="D144" s="89"/>
      <c r="E144" s="89"/>
      <c r="F144" s="89"/>
      <c r="G144" s="24"/>
      <c r="H144" s="24"/>
      <c r="I144" s="24"/>
      <c r="J144" s="5"/>
      <c r="K144" s="5"/>
    </row>
    <row r="145" spans="2:11" s="4" customFormat="1" ht="15" customHeight="1">
      <c r="B145" s="16"/>
      <c r="C145" s="89"/>
      <c r="D145" s="89"/>
      <c r="E145" s="89"/>
      <c r="F145" s="89"/>
      <c r="G145" s="5"/>
      <c r="H145" s="23"/>
      <c r="I145" s="5"/>
      <c r="J145" s="5"/>
      <c r="K145" s="5"/>
    </row>
    <row r="146" spans="2:11" s="4" customFormat="1" ht="15" customHeight="1">
      <c r="B146" s="16"/>
      <c r="C146" s="89"/>
      <c r="D146" s="89"/>
      <c r="E146" s="89"/>
      <c r="F146" s="89"/>
      <c r="G146" s="5"/>
      <c r="H146" s="5"/>
      <c r="I146" s="5"/>
      <c r="J146" s="5"/>
      <c r="K146" s="5"/>
    </row>
    <row r="147" spans="2:11" s="18" customFormat="1" ht="15" customHeight="1">
      <c r="B147" s="36"/>
      <c r="C147" s="87"/>
      <c r="D147" s="87"/>
      <c r="E147" s="87"/>
      <c r="F147" s="87"/>
      <c r="G147" s="21"/>
      <c r="H147" s="21"/>
      <c r="I147" s="21"/>
      <c r="J147" s="21"/>
      <c r="K147" s="21"/>
    </row>
    <row r="148" spans="2:11" s="19" customFormat="1" ht="15" customHeight="1">
      <c r="B148" s="37"/>
      <c r="C148" s="88"/>
      <c r="D148" s="88"/>
      <c r="E148" s="88"/>
      <c r="F148" s="88"/>
      <c r="G148" s="5"/>
      <c r="H148" s="5"/>
      <c r="I148" s="5"/>
      <c r="J148" s="5"/>
      <c r="K148" s="5"/>
    </row>
    <row r="149" spans="2:11" s="39" customFormat="1" ht="15" customHeight="1">
      <c r="B149" s="38"/>
      <c r="C149" s="89"/>
      <c r="D149" s="89"/>
      <c r="E149" s="89"/>
      <c r="F149" s="89"/>
      <c r="G149" s="20"/>
      <c r="H149" s="20"/>
      <c r="I149" s="20"/>
      <c r="J149" s="5"/>
      <c r="K149" s="5"/>
    </row>
    <row r="150" spans="2:11" s="4" customFormat="1" ht="15" customHeight="1">
      <c r="B150" s="16"/>
      <c r="C150" s="89"/>
      <c r="D150" s="89"/>
      <c r="E150" s="89"/>
      <c r="F150" s="89"/>
      <c r="G150" s="5"/>
      <c r="H150" s="5"/>
      <c r="I150" s="5"/>
      <c r="J150" s="5"/>
      <c r="K150" s="5"/>
    </row>
    <row r="151" spans="2:11" s="4" customFormat="1" ht="15" customHeight="1">
      <c r="B151" s="16"/>
      <c r="C151" s="89"/>
      <c r="D151" s="89"/>
      <c r="E151" s="89"/>
      <c r="F151" s="89"/>
      <c r="G151" s="5"/>
      <c r="H151" s="23"/>
      <c r="I151" s="5"/>
      <c r="J151" s="5"/>
      <c r="K151" s="5"/>
    </row>
    <row r="152" spans="2:11" s="4" customFormat="1" ht="15" customHeight="1">
      <c r="B152" s="16"/>
      <c r="C152" s="89"/>
      <c r="D152" s="89"/>
      <c r="E152" s="89"/>
      <c r="F152" s="89"/>
      <c r="G152" s="5"/>
      <c r="H152" s="23"/>
      <c r="I152" s="5"/>
      <c r="J152" s="5"/>
      <c r="K152" s="5"/>
    </row>
    <row r="153" spans="2:11" s="4" customFormat="1" ht="15" customHeight="1">
      <c r="B153" s="16"/>
      <c r="C153" s="89"/>
      <c r="D153" s="89"/>
      <c r="E153" s="89"/>
      <c r="F153" s="89"/>
      <c r="G153" s="5"/>
      <c r="H153" s="23"/>
      <c r="I153" s="5"/>
      <c r="J153" s="5"/>
      <c r="K153" s="5"/>
    </row>
    <row r="154" spans="2:11" s="4" customFormat="1" ht="15" customHeight="1">
      <c r="B154" s="16"/>
      <c r="C154" s="89"/>
      <c r="D154" s="89"/>
      <c r="E154" s="89"/>
      <c r="F154" s="89"/>
      <c r="G154" s="5"/>
      <c r="H154" s="23"/>
      <c r="I154" s="5"/>
      <c r="J154" s="5"/>
      <c r="K154" s="5"/>
    </row>
    <row r="155" spans="2:11" s="4" customFormat="1" ht="15" customHeight="1">
      <c r="B155" s="16"/>
      <c r="C155" s="89"/>
      <c r="D155" s="89"/>
      <c r="E155" s="89"/>
      <c r="F155" s="89"/>
      <c r="G155" s="5"/>
      <c r="H155" s="23"/>
      <c r="I155" s="5"/>
      <c r="J155" s="5"/>
      <c r="K155" s="5"/>
    </row>
    <row r="156" spans="2:11" s="4" customFormat="1" ht="15" customHeight="1">
      <c r="B156" s="16"/>
      <c r="C156" s="89"/>
      <c r="D156" s="89"/>
      <c r="E156" s="89"/>
      <c r="F156" s="89"/>
      <c r="G156" s="5"/>
      <c r="H156" s="23"/>
      <c r="I156" s="5"/>
      <c r="J156" s="5"/>
      <c r="K156" s="5"/>
    </row>
    <row r="157" spans="2:11" s="4" customFormat="1" ht="15" customHeight="1">
      <c r="B157" s="16"/>
      <c r="C157" s="89"/>
      <c r="D157" s="89"/>
      <c r="E157" s="89"/>
      <c r="F157" s="89"/>
      <c r="G157" s="5"/>
      <c r="H157" s="23"/>
      <c r="I157" s="5"/>
      <c r="J157" s="5"/>
      <c r="K157" s="5"/>
    </row>
    <row r="158" spans="2:11" s="4" customFormat="1" ht="15" customHeight="1">
      <c r="B158" s="16"/>
      <c r="C158" s="89"/>
      <c r="D158" s="89"/>
      <c r="E158" s="89"/>
      <c r="F158" s="90"/>
      <c r="G158" s="5"/>
      <c r="H158" s="23"/>
      <c r="I158" s="5"/>
      <c r="J158" s="5"/>
      <c r="K158" s="5"/>
    </row>
    <row r="159" spans="2:11" s="39" customFormat="1" ht="15" customHeight="1">
      <c r="B159" s="20"/>
      <c r="C159" s="90"/>
      <c r="D159" s="90"/>
      <c r="E159" s="90"/>
      <c r="F159" s="90"/>
      <c r="G159" s="20"/>
      <c r="H159" s="20"/>
      <c r="I159" s="20"/>
      <c r="J159" s="22"/>
      <c r="K159" s="22"/>
    </row>
    <row r="160" spans="2:11" s="4" customFormat="1" ht="15" customHeight="1">
      <c r="B160" s="16"/>
      <c r="C160" s="86"/>
      <c r="D160" s="86"/>
      <c r="E160" s="86"/>
      <c r="F160" s="86"/>
      <c r="G160" s="10"/>
      <c r="H160" s="10"/>
      <c r="I160" s="10"/>
      <c r="J160" s="8"/>
      <c r="K160" s="8"/>
    </row>
    <row r="161" spans="2:11" s="4" customFormat="1" ht="15" customHeight="1">
      <c r="B161" s="16"/>
      <c r="C161" s="86"/>
      <c r="D161" s="86"/>
      <c r="E161" s="86"/>
      <c r="F161" s="86"/>
      <c r="G161" s="10"/>
      <c r="H161" s="10"/>
      <c r="I161" s="10"/>
      <c r="J161" s="8"/>
      <c r="K161" s="8"/>
    </row>
    <row r="162" spans="2:11" s="4" customFormat="1" ht="15" customHeight="1">
      <c r="B162" s="16"/>
      <c r="C162" s="86"/>
      <c r="D162" s="86"/>
      <c r="E162" s="86"/>
      <c r="F162" s="86"/>
      <c r="G162" s="10"/>
      <c r="H162" s="10"/>
      <c r="I162" s="10"/>
      <c r="J162" s="8"/>
      <c r="K162" s="8"/>
    </row>
    <row r="163" spans="2:11" s="4" customFormat="1" ht="15" customHeight="1">
      <c r="B163" s="16"/>
      <c r="C163" s="86"/>
      <c r="D163" s="86"/>
      <c r="E163" s="86"/>
      <c r="F163" s="86"/>
      <c r="G163" s="10"/>
      <c r="H163" s="10"/>
      <c r="I163" s="10"/>
      <c r="J163" s="8"/>
      <c r="K163" s="8"/>
    </row>
    <row r="164" spans="2:11" s="4" customFormat="1" ht="15" customHeight="1">
      <c r="B164" s="16"/>
      <c r="C164" s="86"/>
      <c r="D164" s="86"/>
      <c r="E164" s="86"/>
      <c r="F164" s="86"/>
      <c r="G164" s="10"/>
      <c r="H164" s="10"/>
      <c r="I164" s="10"/>
      <c r="J164" s="8"/>
      <c r="K164" s="8"/>
    </row>
    <row r="165" spans="2:11" s="4" customFormat="1" ht="15" customHeight="1">
      <c r="B165" s="16"/>
      <c r="C165" s="86"/>
      <c r="D165" s="86"/>
      <c r="E165" s="86"/>
      <c r="F165" s="86"/>
      <c r="G165" s="10"/>
      <c r="H165" s="10"/>
      <c r="I165" s="10"/>
      <c r="J165" s="8"/>
      <c r="K165" s="8"/>
    </row>
    <row r="166" spans="2:11" s="4" customFormat="1" ht="15" customHeight="1">
      <c r="B166" s="16"/>
      <c r="C166" s="86"/>
      <c r="D166" s="86"/>
      <c r="E166" s="86"/>
      <c r="F166" s="86"/>
      <c r="G166" s="10"/>
      <c r="H166" s="10"/>
      <c r="I166" s="10"/>
      <c r="J166" s="8"/>
      <c r="K166" s="8"/>
    </row>
    <row r="167" spans="2:11" s="4" customFormat="1" ht="15" customHeight="1">
      <c r="B167" s="16"/>
      <c r="C167" s="86"/>
      <c r="D167" s="86"/>
      <c r="E167" s="86"/>
      <c r="F167" s="86"/>
      <c r="G167" s="10"/>
      <c r="H167" s="10"/>
      <c r="I167" s="10"/>
      <c r="J167" s="8"/>
      <c r="K167" s="8"/>
    </row>
    <row r="168" spans="2:11" s="4" customFormat="1" ht="15" customHeight="1">
      <c r="B168" s="37"/>
      <c r="C168" s="89"/>
      <c r="D168" s="89"/>
      <c r="E168" s="89"/>
      <c r="F168" s="89"/>
      <c r="G168" s="5"/>
      <c r="H168" s="23"/>
      <c r="I168" s="5"/>
      <c r="J168" s="5"/>
      <c r="K168" s="5"/>
    </row>
    <row r="169" spans="2:11" s="4" customFormat="1" ht="15" customHeight="1">
      <c r="B169" s="38"/>
      <c r="C169" s="89"/>
      <c r="D169" s="89"/>
      <c r="E169" s="89"/>
      <c r="F169" s="89"/>
      <c r="G169" s="5"/>
      <c r="H169" s="23"/>
      <c r="I169" s="5"/>
      <c r="J169" s="5"/>
      <c r="K169" s="5"/>
    </row>
    <row r="170" spans="2:11" s="4" customFormat="1" ht="15" customHeight="1">
      <c r="B170" s="16"/>
      <c r="C170" s="89"/>
      <c r="D170" s="89"/>
      <c r="E170" s="89"/>
      <c r="F170" s="89"/>
      <c r="G170" s="5"/>
      <c r="H170" s="23"/>
      <c r="I170" s="5"/>
      <c r="J170" s="5"/>
      <c r="K170" s="5"/>
    </row>
    <row r="171" spans="2:11" s="39" customFormat="1" ht="15" customHeight="1">
      <c r="B171" s="20"/>
      <c r="C171" s="90"/>
      <c r="D171" s="90"/>
      <c r="E171" s="90"/>
      <c r="F171" s="90"/>
      <c r="G171" s="20"/>
      <c r="H171" s="20"/>
      <c r="I171" s="20"/>
      <c r="J171" s="22"/>
      <c r="K171" s="22"/>
    </row>
    <row r="172" spans="2:11" s="18" customFormat="1" ht="15" customHeight="1">
      <c r="B172" s="36"/>
      <c r="C172" s="87"/>
      <c r="D172" s="87"/>
      <c r="E172" s="87"/>
      <c r="F172" s="87"/>
      <c r="G172" s="21"/>
      <c r="H172" s="21"/>
      <c r="I172" s="21"/>
      <c r="J172" s="21"/>
      <c r="K172" s="21"/>
    </row>
    <row r="173" spans="2:11" s="19" customFormat="1" ht="15" customHeight="1">
      <c r="B173" s="37"/>
      <c r="C173" s="88"/>
      <c r="D173" s="88"/>
      <c r="E173" s="88"/>
      <c r="F173" s="88"/>
      <c r="G173" s="5"/>
      <c r="H173" s="5"/>
      <c r="I173" s="5"/>
      <c r="J173" s="5"/>
      <c r="K173" s="5"/>
    </row>
    <row r="174" spans="2:11" s="39" customFormat="1" ht="15" customHeight="1">
      <c r="B174" s="38"/>
      <c r="C174" s="89"/>
      <c r="D174" s="89"/>
      <c r="E174" s="89"/>
      <c r="F174" s="89"/>
      <c r="G174" s="20"/>
      <c r="H174" s="20"/>
      <c r="I174" s="20"/>
      <c r="J174" s="5"/>
      <c r="K174" s="5"/>
    </row>
    <row r="175" spans="2:11" s="4" customFormat="1" ht="15" customHeight="1">
      <c r="B175" s="16"/>
      <c r="C175" s="89"/>
      <c r="D175" s="89"/>
      <c r="E175" s="89"/>
      <c r="F175" s="89"/>
      <c r="G175" s="5"/>
      <c r="H175" s="23"/>
      <c r="I175" s="5"/>
      <c r="J175" s="5"/>
      <c r="K175" s="5"/>
    </row>
    <row r="176" spans="2:11" s="19" customFormat="1" ht="15" customHeight="1">
      <c r="B176" s="37"/>
      <c r="C176" s="88"/>
      <c r="D176" s="88"/>
      <c r="E176" s="88"/>
      <c r="F176" s="88"/>
      <c r="G176" s="5"/>
      <c r="H176" s="5"/>
      <c r="I176" s="5"/>
      <c r="J176" s="5"/>
      <c r="K176" s="5"/>
    </row>
    <row r="177" spans="2:11" s="39" customFormat="1" ht="15" customHeight="1">
      <c r="B177" s="38"/>
      <c r="C177" s="89"/>
      <c r="D177" s="89"/>
      <c r="E177" s="89"/>
      <c r="F177" s="89"/>
      <c r="G177" s="20"/>
      <c r="H177" s="20"/>
      <c r="I177" s="20"/>
      <c r="J177" s="5"/>
      <c r="K177" s="5"/>
    </row>
    <row r="178" spans="2:11" s="4" customFormat="1" ht="15" customHeight="1">
      <c r="B178" s="16"/>
      <c r="C178" s="89"/>
      <c r="D178" s="89"/>
      <c r="E178" s="89"/>
      <c r="F178" s="89"/>
      <c r="G178" s="5"/>
      <c r="H178" s="23"/>
      <c r="I178" s="5"/>
      <c r="J178" s="5"/>
      <c r="K178" s="5"/>
    </row>
    <row r="179" spans="2:11" s="19" customFormat="1" ht="15" customHeight="1">
      <c r="B179" s="37"/>
      <c r="C179" s="88"/>
      <c r="D179" s="88"/>
      <c r="E179" s="88"/>
      <c r="F179" s="88"/>
      <c r="G179" s="5"/>
      <c r="H179" s="5"/>
      <c r="I179" s="5"/>
      <c r="J179" s="5"/>
      <c r="K179" s="5"/>
    </row>
    <row r="180" spans="2:11" s="39" customFormat="1" ht="15" customHeight="1">
      <c r="B180" s="38"/>
      <c r="C180" s="89"/>
      <c r="D180" s="89"/>
      <c r="E180" s="89"/>
      <c r="F180" s="89"/>
      <c r="G180" s="20"/>
      <c r="H180" s="20"/>
      <c r="I180" s="20"/>
      <c r="J180" s="5"/>
      <c r="K180" s="5"/>
    </row>
    <row r="181" spans="2:11" s="4" customFormat="1" ht="15" customHeight="1">
      <c r="B181" s="16"/>
      <c r="C181" s="89"/>
      <c r="D181" s="89"/>
      <c r="E181" s="89"/>
      <c r="F181" s="89"/>
      <c r="G181" s="5"/>
      <c r="H181" s="23"/>
      <c r="I181" s="5"/>
      <c r="J181" s="5"/>
      <c r="K181" s="5"/>
    </row>
    <row r="182" spans="2:11" s="39" customFormat="1" ht="15" customHeight="1">
      <c r="B182" s="38"/>
      <c r="C182" s="89"/>
      <c r="D182" s="89"/>
      <c r="E182" s="89"/>
      <c r="F182" s="86"/>
      <c r="G182" s="20"/>
      <c r="H182" s="20"/>
      <c r="I182" s="20"/>
      <c r="J182" s="5"/>
      <c r="K182" s="5"/>
    </row>
    <row r="183" spans="2:11" s="4" customFormat="1" ht="15" customHeight="1">
      <c r="B183" s="16"/>
      <c r="C183" s="89"/>
      <c r="D183" s="89"/>
      <c r="E183" s="89"/>
      <c r="F183" s="90"/>
      <c r="G183" s="5"/>
      <c r="H183" s="23"/>
      <c r="I183" s="5"/>
      <c r="J183" s="5"/>
      <c r="K183" s="5"/>
    </row>
    <row r="184" spans="2:11" s="4" customFormat="1" ht="15" customHeight="1">
      <c r="B184" s="20"/>
      <c r="C184" s="90"/>
      <c r="D184" s="90"/>
      <c r="E184" s="90"/>
      <c r="F184" s="90"/>
      <c r="G184" s="5"/>
      <c r="H184" s="5"/>
      <c r="I184" s="5"/>
      <c r="J184" s="5"/>
      <c r="K184" s="5"/>
    </row>
    <row r="185" spans="2:11" s="4" customFormat="1" ht="15" customHeight="1">
      <c r="B185" s="36"/>
      <c r="C185" s="87"/>
      <c r="D185" s="87"/>
      <c r="E185" s="87"/>
      <c r="F185" s="87"/>
      <c r="G185" s="21"/>
      <c r="H185" s="21"/>
      <c r="I185" s="21"/>
      <c r="J185" s="5"/>
      <c r="K185" s="5"/>
    </row>
    <row r="186" spans="2:11" s="4" customFormat="1" ht="15" customHeight="1">
      <c r="B186" s="38"/>
      <c r="C186" s="89"/>
      <c r="D186" s="89"/>
      <c r="E186" s="89"/>
      <c r="F186" s="89"/>
      <c r="G186" s="5"/>
      <c r="H186" s="5"/>
      <c r="I186" s="5"/>
      <c r="J186" s="5"/>
      <c r="K186" s="5"/>
    </row>
    <row r="187" spans="2:11" s="4" customFormat="1" ht="15" customHeight="1">
      <c r="B187" s="16"/>
      <c r="C187" s="89"/>
      <c r="D187" s="89"/>
      <c r="E187" s="89"/>
      <c r="F187" s="89"/>
      <c r="G187" s="5"/>
      <c r="H187" s="23"/>
      <c r="I187" s="5"/>
      <c r="J187" s="5"/>
      <c r="K187" s="5"/>
    </row>
    <row r="188" spans="2:11" s="4" customFormat="1" ht="15" customHeight="1">
      <c r="B188" s="16"/>
      <c r="C188" s="86"/>
      <c r="D188" s="86"/>
      <c r="E188" s="86"/>
      <c r="F188" s="86"/>
      <c r="G188" s="10"/>
      <c r="H188" s="10"/>
      <c r="I188" s="10"/>
      <c r="J188" s="8"/>
      <c r="K188" s="8"/>
    </row>
    <row r="189" spans="2:11" s="4" customFormat="1" ht="15" customHeight="1">
      <c r="B189" s="16"/>
      <c r="C189" s="86"/>
      <c r="D189" s="86"/>
      <c r="E189" s="86"/>
      <c r="F189" s="86"/>
      <c r="G189" s="10"/>
      <c r="H189" s="10"/>
      <c r="I189" s="10"/>
      <c r="J189" s="8"/>
      <c r="K189" s="8"/>
    </row>
    <row r="190" spans="2:11" s="4" customFormat="1" ht="15" customHeight="1">
      <c r="B190" s="16"/>
      <c r="C190" s="86"/>
      <c r="D190" s="86"/>
      <c r="E190" s="86"/>
      <c r="F190" s="86"/>
      <c r="G190" s="10"/>
      <c r="H190" s="10"/>
      <c r="I190" s="10"/>
      <c r="J190" s="8"/>
      <c r="K190" s="8"/>
    </row>
    <row r="191" spans="2:11" s="4" customFormat="1" ht="15" customHeight="1">
      <c r="B191" s="16"/>
      <c r="C191" s="86"/>
      <c r="D191" s="86"/>
      <c r="E191" s="86"/>
      <c r="F191" s="86"/>
      <c r="G191" s="10"/>
      <c r="H191" s="10"/>
      <c r="I191" s="10"/>
      <c r="J191" s="8"/>
      <c r="K191" s="8"/>
    </row>
    <row r="192" spans="2:11" s="4" customFormat="1" ht="15" customHeight="1">
      <c r="B192" s="16"/>
      <c r="C192" s="86"/>
      <c r="D192" s="86"/>
      <c r="E192" s="86"/>
      <c r="F192" s="86"/>
      <c r="G192" s="10"/>
      <c r="H192" s="10"/>
      <c r="I192" s="10"/>
      <c r="J192" s="8"/>
      <c r="K192" s="8"/>
    </row>
    <row r="193" spans="2:11" s="4" customFormat="1" ht="15" customHeight="1">
      <c r="B193" s="16"/>
      <c r="C193" s="86"/>
      <c r="D193" s="86"/>
      <c r="E193" s="86"/>
      <c r="F193" s="86"/>
      <c r="J193" s="5"/>
      <c r="K193" s="5"/>
    </row>
    <row r="194" spans="2:11" s="4" customFormat="1" ht="15" customHeight="1">
      <c r="B194" s="16"/>
      <c r="C194" s="86"/>
      <c r="D194" s="86"/>
      <c r="E194" s="86"/>
      <c r="F194" s="86"/>
      <c r="G194" s="10"/>
      <c r="H194" s="10"/>
      <c r="I194" s="10"/>
      <c r="J194" s="8"/>
      <c r="K194" s="8"/>
    </row>
    <row r="195" spans="2:6" s="4" customFormat="1" ht="15" customHeight="1">
      <c r="B195" s="16"/>
      <c r="C195" s="86"/>
      <c r="D195" s="86"/>
      <c r="E195" s="86"/>
      <c r="F195" s="86"/>
    </row>
    <row r="196" spans="2:6" s="4" customFormat="1" ht="15" customHeight="1">
      <c r="B196" s="16"/>
      <c r="C196" s="86"/>
      <c r="D196" s="86"/>
      <c r="E196" s="86"/>
      <c r="F196" s="86"/>
    </row>
    <row r="197" spans="2:6" s="4" customFormat="1" ht="15" customHeight="1">
      <c r="B197" s="16"/>
      <c r="C197" s="86"/>
      <c r="D197" s="86"/>
      <c r="E197" s="86"/>
      <c r="F197" s="86"/>
    </row>
    <row r="198" spans="2:6" s="4" customFormat="1" ht="15" customHeight="1">
      <c r="B198" s="16"/>
      <c r="C198" s="86"/>
      <c r="D198" s="86"/>
      <c r="E198" s="86"/>
      <c r="F198" s="86"/>
    </row>
    <row r="199" spans="2:11" s="4" customFormat="1" ht="15" customHeight="1">
      <c r="B199" s="16"/>
      <c r="C199" s="86"/>
      <c r="D199" s="86"/>
      <c r="E199" s="86"/>
      <c r="F199" s="86"/>
      <c r="G199" s="10"/>
      <c r="H199" s="10"/>
      <c r="I199" s="10"/>
      <c r="J199" s="8"/>
      <c r="K199" s="8"/>
    </row>
    <row r="200" spans="2:6" s="4" customFormat="1" ht="15" customHeight="1">
      <c r="B200" s="16"/>
      <c r="C200" s="86"/>
      <c r="D200" s="86"/>
      <c r="E200" s="86"/>
      <c r="F200" s="86"/>
    </row>
    <row r="201" spans="2:6" s="4" customFormat="1" ht="15" customHeight="1">
      <c r="B201" s="16"/>
      <c r="C201" s="86"/>
      <c r="D201" s="86"/>
      <c r="E201" s="86"/>
      <c r="F201" s="86"/>
    </row>
    <row r="202" spans="2:6" s="4" customFormat="1" ht="15" customHeight="1">
      <c r="B202" s="16"/>
      <c r="C202" s="86"/>
      <c r="D202" s="86"/>
      <c r="E202" s="86"/>
      <c r="F202" s="86"/>
    </row>
    <row r="203" spans="2:6" s="4" customFormat="1" ht="15" customHeight="1">
      <c r="B203" s="16"/>
      <c r="C203" s="86"/>
      <c r="D203" s="86"/>
      <c r="E203" s="86"/>
      <c r="F203" s="86"/>
    </row>
    <row r="204" spans="2:6" s="4" customFormat="1" ht="15" customHeight="1">
      <c r="B204" s="16"/>
      <c r="C204" s="86"/>
      <c r="D204" s="86"/>
      <c r="E204" s="86"/>
      <c r="F204" s="86"/>
    </row>
    <row r="205" spans="2:6" s="4" customFormat="1" ht="15" customHeight="1">
      <c r="B205" s="16"/>
      <c r="C205" s="86"/>
      <c r="D205" s="86"/>
      <c r="E205" s="86"/>
      <c r="F205" s="86"/>
    </row>
    <row r="206" spans="2:11" s="4" customFormat="1" ht="15" customHeight="1">
      <c r="B206" s="16"/>
      <c r="C206" s="89"/>
      <c r="D206" s="89"/>
      <c r="E206" s="89"/>
      <c r="F206" s="89"/>
      <c r="G206" s="5"/>
      <c r="H206" s="5"/>
      <c r="I206" s="5"/>
      <c r="J206" s="5"/>
      <c r="K206" s="5"/>
    </row>
    <row r="207" spans="2:6" s="4" customFormat="1" ht="15" customHeight="1">
      <c r="B207" s="16"/>
      <c r="C207" s="86"/>
      <c r="D207" s="86"/>
      <c r="E207" s="86"/>
      <c r="F207" s="86"/>
    </row>
    <row r="208" spans="2:6" s="4" customFormat="1" ht="15" customHeight="1">
      <c r="B208" s="16"/>
      <c r="C208" s="86"/>
      <c r="D208" s="86"/>
      <c r="E208" s="86"/>
      <c r="F208" s="86"/>
    </row>
    <row r="209" spans="2:6" s="4" customFormat="1" ht="15" customHeight="1">
      <c r="B209" s="16"/>
      <c r="C209" s="86"/>
      <c r="D209" s="86"/>
      <c r="E209" s="86"/>
      <c r="F209" s="86"/>
    </row>
    <row r="210" spans="2:6" s="4" customFormat="1" ht="15" customHeight="1">
      <c r="B210" s="16"/>
      <c r="C210" s="86"/>
      <c r="D210" s="86"/>
      <c r="E210" s="86"/>
      <c r="F210" s="86"/>
    </row>
    <row r="211" spans="2:11" s="4" customFormat="1" ht="15" customHeight="1">
      <c r="B211" s="16"/>
      <c r="C211" s="86"/>
      <c r="D211" s="86"/>
      <c r="E211" s="86"/>
      <c r="F211" s="86"/>
      <c r="G211" s="10"/>
      <c r="H211" s="10"/>
      <c r="I211" s="10"/>
      <c r="J211" s="8"/>
      <c r="K211" s="8"/>
    </row>
    <row r="212" spans="2:11" s="4" customFormat="1" ht="15" customHeight="1">
      <c r="B212" s="16"/>
      <c r="C212" s="86"/>
      <c r="D212" s="86"/>
      <c r="E212" s="86"/>
      <c r="F212" s="86"/>
      <c r="G212" s="10"/>
      <c r="H212" s="10"/>
      <c r="I212" s="10"/>
      <c r="J212" s="8"/>
      <c r="K212" s="8"/>
    </row>
    <row r="213" spans="2:11" s="4" customFormat="1" ht="15" customHeight="1">
      <c r="B213" s="16"/>
      <c r="C213" s="86"/>
      <c r="D213" s="86"/>
      <c r="E213" s="86"/>
      <c r="F213" s="86"/>
      <c r="G213" s="10"/>
      <c r="H213" s="10"/>
      <c r="I213" s="10"/>
      <c r="J213" s="8"/>
      <c r="K213" s="8"/>
    </row>
    <row r="214" spans="2:11" s="4" customFormat="1" ht="15" customHeight="1">
      <c r="B214" s="16"/>
      <c r="C214" s="86"/>
      <c r="D214" s="86"/>
      <c r="E214" s="86"/>
      <c r="F214" s="86"/>
      <c r="G214" s="10"/>
      <c r="H214" s="10"/>
      <c r="I214" s="10"/>
      <c r="J214" s="8"/>
      <c r="K214" s="8"/>
    </row>
    <row r="215" spans="2:6" s="4" customFormat="1" ht="15" customHeight="1">
      <c r="B215" s="16"/>
      <c r="C215" s="86"/>
      <c r="D215" s="86"/>
      <c r="E215" s="86"/>
      <c r="F215" s="86"/>
    </row>
    <row r="216" spans="2:6" s="4" customFormat="1" ht="15" customHeight="1">
      <c r="B216" s="16"/>
      <c r="C216" s="86"/>
      <c r="D216" s="86"/>
      <c r="E216" s="86"/>
      <c r="F216" s="86"/>
    </row>
    <row r="217" spans="2:6" s="4" customFormat="1" ht="15" customHeight="1">
      <c r="B217" s="16"/>
      <c r="C217" s="86"/>
      <c r="D217" s="86"/>
      <c r="E217" s="86"/>
      <c r="F217" s="86"/>
    </row>
    <row r="218" spans="2:11" s="4" customFormat="1" ht="15" customHeight="1">
      <c r="B218" s="16"/>
      <c r="C218" s="86"/>
      <c r="D218" s="86"/>
      <c r="E218" s="86"/>
      <c r="F218" s="86"/>
      <c r="G218" s="10"/>
      <c r="H218" s="10"/>
      <c r="I218" s="10"/>
      <c r="J218" s="8"/>
      <c r="K218" s="8"/>
    </row>
    <row r="219" spans="2:11" s="4" customFormat="1" ht="15" customHeight="1">
      <c r="B219" s="16"/>
      <c r="C219" s="86"/>
      <c r="D219" s="86"/>
      <c r="E219" s="86"/>
      <c r="F219" s="86"/>
      <c r="G219" s="10"/>
      <c r="H219" s="10"/>
      <c r="I219" s="10"/>
      <c r="J219" s="8"/>
      <c r="K219" s="8"/>
    </row>
    <row r="220" spans="2:11" s="4" customFormat="1" ht="15" customHeight="1">
      <c r="B220" s="16"/>
      <c r="C220" s="86"/>
      <c r="D220" s="86"/>
      <c r="E220" s="86"/>
      <c r="F220" s="86"/>
      <c r="G220" s="10"/>
      <c r="H220" s="10"/>
      <c r="I220" s="10"/>
      <c r="J220" s="8"/>
      <c r="K220" s="8"/>
    </row>
    <row r="221" spans="2:11" s="4" customFormat="1" ht="15" customHeight="1">
      <c r="B221" s="16"/>
      <c r="C221" s="86"/>
      <c r="D221" s="86"/>
      <c r="E221" s="86"/>
      <c r="F221" s="86"/>
      <c r="G221" s="10"/>
      <c r="H221" s="10"/>
      <c r="I221" s="10"/>
      <c r="J221" s="8"/>
      <c r="K221" s="8"/>
    </row>
    <row r="222" spans="2:11" s="4" customFormat="1" ht="15" customHeight="1">
      <c r="B222" s="16"/>
      <c r="C222" s="86"/>
      <c r="D222" s="86"/>
      <c r="E222" s="86"/>
      <c r="F222" s="86"/>
      <c r="G222" s="10"/>
      <c r="H222" s="10"/>
      <c r="I222" s="10"/>
      <c r="J222" s="8"/>
      <c r="K222" s="8"/>
    </row>
    <row r="223" spans="2:11" s="4" customFormat="1" ht="15" customHeight="1">
      <c r="B223" s="16"/>
      <c r="C223" s="86"/>
      <c r="D223" s="86"/>
      <c r="E223" s="86"/>
      <c r="F223" s="86"/>
      <c r="G223" s="10"/>
      <c r="H223" s="10"/>
      <c r="I223" s="10"/>
      <c r="J223" s="8"/>
      <c r="K223" s="8"/>
    </row>
    <row r="224" spans="2:11" s="4" customFormat="1" ht="15" customHeight="1">
      <c r="B224" s="16"/>
      <c r="C224" s="86"/>
      <c r="D224" s="86"/>
      <c r="E224" s="86"/>
      <c r="F224" s="86"/>
      <c r="G224" s="10"/>
      <c r="H224" s="10"/>
      <c r="I224" s="10"/>
      <c r="J224" s="8"/>
      <c r="K224" s="8"/>
    </row>
    <row r="225" spans="2:11" s="4" customFormat="1" ht="15" customHeight="1">
      <c r="B225" s="16"/>
      <c r="C225" s="86"/>
      <c r="D225" s="86"/>
      <c r="E225" s="86"/>
      <c r="F225" s="86"/>
      <c r="G225" s="10"/>
      <c r="H225" s="10"/>
      <c r="I225" s="10"/>
      <c r="J225" s="8"/>
      <c r="K225" s="8"/>
    </row>
    <row r="226" spans="2:6" s="4" customFormat="1" ht="15" customHeight="1">
      <c r="B226" s="16"/>
      <c r="C226" s="86"/>
      <c r="D226" s="86"/>
      <c r="E226" s="86"/>
      <c r="F226" s="86"/>
    </row>
    <row r="227" spans="2:6" s="4" customFormat="1" ht="15" customHeight="1">
      <c r="B227" s="16"/>
      <c r="C227" s="86"/>
      <c r="D227" s="86"/>
      <c r="E227" s="86"/>
      <c r="F227" s="86"/>
    </row>
    <row r="228" spans="2:6" s="4" customFormat="1" ht="15" customHeight="1">
      <c r="B228" s="16"/>
      <c r="C228" s="86"/>
      <c r="D228" s="86"/>
      <c r="E228" s="86"/>
      <c r="F228" s="86"/>
    </row>
    <row r="229" spans="2:6" s="4" customFormat="1" ht="15" customHeight="1">
      <c r="B229" s="16"/>
      <c r="C229" s="86"/>
      <c r="D229" s="86"/>
      <c r="E229" s="86"/>
      <c r="F229" s="86"/>
    </row>
    <row r="230" spans="2:6" s="4" customFormat="1" ht="15" customHeight="1">
      <c r="B230" s="16"/>
      <c r="C230" s="86"/>
      <c r="D230" s="86"/>
      <c r="E230" s="86"/>
      <c r="F230" s="86"/>
    </row>
    <row r="231" spans="2:6" s="4" customFormat="1" ht="15" customHeight="1">
      <c r="B231" s="16"/>
      <c r="C231" s="86"/>
      <c r="D231" s="86"/>
      <c r="E231" s="86"/>
      <c r="F231" s="86"/>
    </row>
    <row r="232" spans="2:6" s="4" customFormat="1" ht="15" customHeight="1">
      <c r="B232" s="16"/>
      <c r="C232" s="86"/>
      <c r="D232" s="86"/>
      <c r="E232" s="86"/>
      <c r="F232" s="86"/>
    </row>
    <row r="233" spans="2:6" s="4" customFormat="1" ht="15" customHeight="1">
      <c r="B233" s="16"/>
      <c r="C233" s="86"/>
      <c r="D233" s="86"/>
      <c r="E233" s="86"/>
      <c r="F233" s="86"/>
    </row>
    <row r="234" spans="2:6" s="4" customFormat="1" ht="15" customHeight="1">
      <c r="B234" s="16"/>
      <c r="C234" s="86"/>
      <c r="D234" s="86"/>
      <c r="E234" s="86"/>
      <c r="F234" s="86"/>
    </row>
    <row r="235" spans="2:6" s="4" customFormat="1" ht="15" customHeight="1">
      <c r="B235" s="16"/>
      <c r="C235" s="86"/>
      <c r="D235" s="86"/>
      <c r="E235" s="86"/>
      <c r="F235" s="86"/>
    </row>
    <row r="236" spans="2:11" s="4" customFormat="1" ht="15" customHeight="1">
      <c r="B236" s="16"/>
      <c r="C236" s="86"/>
      <c r="D236" s="86"/>
      <c r="E236" s="86"/>
      <c r="F236" s="86"/>
      <c r="G236" s="10"/>
      <c r="H236" s="10"/>
      <c r="I236" s="10"/>
      <c r="J236" s="8"/>
      <c r="K236" s="8"/>
    </row>
    <row r="237" spans="2:11" s="4" customFormat="1" ht="15" customHeight="1">
      <c r="B237" s="16"/>
      <c r="C237" s="86"/>
      <c r="D237" s="86"/>
      <c r="E237" s="86"/>
      <c r="F237" s="86"/>
      <c r="G237" s="10"/>
      <c r="H237" s="10"/>
      <c r="I237" s="10"/>
      <c r="J237" s="8"/>
      <c r="K237" s="8"/>
    </row>
    <row r="238" spans="2:11" s="4" customFormat="1" ht="15" customHeight="1">
      <c r="B238" s="16"/>
      <c r="C238" s="86"/>
      <c r="D238" s="86"/>
      <c r="E238" s="86"/>
      <c r="F238" s="86"/>
      <c r="G238" s="10"/>
      <c r="H238" s="10"/>
      <c r="I238" s="10"/>
      <c r="J238" s="8"/>
      <c r="K238" s="8"/>
    </row>
    <row r="239" spans="2:11" s="4" customFormat="1" ht="15" customHeight="1">
      <c r="B239" s="16"/>
      <c r="C239" s="86"/>
      <c r="D239" s="86"/>
      <c r="E239" s="86"/>
      <c r="F239" s="86"/>
      <c r="G239" s="10"/>
      <c r="H239" s="10"/>
      <c r="I239" s="10"/>
      <c r="J239" s="8"/>
      <c r="K239" s="8"/>
    </row>
    <row r="240" spans="2:11" s="4" customFormat="1" ht="15" customHeight="1">
      <c r="B240" s="16"/>
      <c r="C240" s="86"/>
      <c r="D240" s="86"/>
      <c r="E240" s="86"/>
      <c r="F240" s="86"/>
      <c r="G240" s="10"/>
      <c r="H240" s="10"/>
      <c r="I240" s="10"/>
      <c r="J240" s="8"/>
      <c r="K240" s="8"/>
    </row>
    <row r="241" spans="2:11" s="4" customFormat="1" ht="15" customHeight="1">
      <c r="B241" s="16"/>
      <c r="C241" s="86"/>
      <c r="D241" s="86"/>
      <c r="E241" s="86"/>
      <c r="F241" s="86"/>
      <c r="G241" s="10"/>
      <c r="H241" s="10"/>
      <c r="I241" s="10"/>
      <c r="J241" s="8"/>
      <c r="K241" s="8"/>
    </row>
    <row r="242" spans="2:11" s="4" customFormat="1" ht="15" customHeight="1">
      <c r="B242" s="16"/>
      <c r="C242" s="86"/>
      <c r="D242" s="86"/>
      <c r="E242" s="86"/>
      <c r="F242" s="86"/>
      <c r="G242" s="10"/>
      <c r="H242" s="10"/>
      <c r="I242" s="10"/>
      <c r="J242" s="8"/>
      <c r="K242" s="8"/>
    </row>
    <row r="243" spans="2:11" s="4" customFormat="1" ht="15" customHeight="1">
      <c r="B243" s="16"/>
      <c r="C243" s="86"/>
      <c r="D243" s="86"/>
      <c r="E243" s="86"/>
      <c r="F243" s="86"/>
      <c r="G243" s="10"/>
      <c r="H243" s="10"/>
      <c r="I243" s="10"/>
      <c r="J243" s="8"/>
      <c r="K243" s="8"/>
    </row>
    <row r="244" spans="2:11" s="4" customFormat="1" ht="15" customHeight="1">
      <c r="B244" s="16"/>
      <c r="C244" s="86"/>
      <c r="D244" s="86"/>
      <c r="E244" s="86"/>
      <c r="F244" s="86"/>
      <c r="G244" s="10"/>
      <c r="H244" s="10"/>
      <c r="I244" s="10"/>
      <c r="J244" s="8"/>
      <c r="K244" s="8"/>
    </row>
    <row r="245" spans="2:11" s="4" customFormat="1" ht="15" customHeight="1">
      <c r="B245" s="16"/>
      <c r="C245" s="86"/>
      <c r="D245" s="86"/>
      <c r="E245" s="86"/>
      <c r="F245" s="86"/>
      <c r="G245" s="10"/>
      <c r="H245" s="10"/>
      <c r="I245" s="10"/>
      <c r="J245" s="8"/>
      <c r="K245" s="8"/>
    </row>
    <row r="246" spans="2:11" s="4" customFormat="1" ht="15" customHeight="1">
      <c r="B246" s="16"/>
      <c r="C246" s="86"/>
      <c r="D246" s="86"/>
      <c r="E246" s="86"/>
      <c r="F246" s="86"/>
      <c r="G246" s="10"/>
      <c r="H246" s="10"/>
      <c r="I246" s="10"/>
      <c r="J246" s="8"/>
      <c r="K246" s="8"/>
    </row>
    <row r="247" spans="2:11" s="4" customFormat="1" ht="15" customHeight="1">
      <c r="B247" s="16"/>
      <c r="C247" s="86"/>
      <c r="D247" s="86"/>
      <c r="E247" s="86"/>
      <c r="F247" s="86"/>
      <c r="G247" s="10"/>
      <c r="H247" s="10"/>
      <c r="I247" s="10"/>
      <c r="J247" s="8"/>
      <c r="K247" s="8"/>
    </row>
    <row r="248" spans="2:11" s="4" customFormat="1" ht="15" customHeight="1">
      <c r="B248" s="16"/>
      <c r="C248" s="86"/>
      <c r="D248" s="86"/>
      <c r="E248" s="86"/>
      <c r="F248" s="86"/>
      <c r="G248" s="10"/>
      <c r="H248" s="10"/>
      <c r="I248" s="10"/>
      <c r="J248" s="8"/>
      <c r="K248" s="8"/>
    </row>
    <row r="249" spans="2:11" s="4" customFormat="1" ht="15" customHeight="1">
      <c r="B249" s="16"/>
      <c r="C249" s="86"/>
      <c r="D249" s="86"/>
      <c r="E249" s="86"/>
      <c r="F249" s="86"/>
      <c r="G249" s="10"/>
      <c r="H249" s="10"/>
      <c r="I249" s="10"/>
      <c r="J249" s="8"/>
      <c r="K249" s="8"/>
    </row>
    <row r="250" spans="2:11" s="4" customFormat="1" ht="15" customHeight="1">
      <c r="B250" s="16"/>
      <c r="C250" s="86"/>
      <c r="D250" s="86"/>
      <c r="E250" s="86"/>
      <c r="F250" s="86"/>
      <c r="G250" s="10"/>
      <c r="H250" s="10"/>
      <c r="I250" s="10"/>
      <c r="J250" s="8"/>
      <c r="K250" s="8"/>
    </row>
    <row r="251" spans="2:11" s="4" customFormat="1" ht="15" customHeight="1">
      <c r="B251" s="16"/>
      <c r="C251" s="86"/>
      <c r="D251" s="86"/>
      <c r="E251" s="86"/>
      <c r="F251" s="86"/>
      <c r="G251" s="10"/>
      <c r="H251" s="10"/>
      <c r="I251" s="10"/>
      <c r="J251" s="8"/>
      <c r="K251" s="8"/>
    </row>
    <row r="252" spans="2:11" s="4" customFormat="1" ht="15" customHeight="1">
      <c r="B252" s="16"/>
      <c r="C252" s="86"/>
      <c r="D252" s="86"/>
      <c r="E252" s="86"/>
      <c r="F252" s="86"/>
      <c r="G252" s="10"/>
      <c r="H252" s="10"/>
      <c r="I252" s="10"/>
      <c r="J252" s="8"/>
      <c r="K252" s="8"/>
    </row>
    <row r="253" spans="2:11" s="4" customFormat="1" ht="15" customHeight="1">
      <c r="B253" s="16"/>
      <c r="C253" s="86"/>
      <c r="D253" s="86"/>
      <c r="E253" s="86"/>
      <c r="F253" s="86"/>
      <c r="G253" s="10"/>
      <c r="H253" s="10"/>
      <c r="I253" s="10"/>
      <c r="J253" s="8"/>
      <c r="K253" s="8"/>
    </row>
    <row r="254" spans="2:11" s="4" customFormat="1" ht="15" customHeight="1">
      <c r="B254" s="16"/>
      <c r="C254" s="86"/>
      <c r="D254" s="86"/>
      <c r="E254" s="86"/>
      <c r="F254" s="86"/>
      <c r="G254" s="10"/>
      <c r="H254" s="10"/>
      <c r="I254" s="10"/>
      <c r="J254" s="8"/>
      <c r="K254" s="8"/>
    </row>
    <row r="255" spans="2:11" s="4" customFormat="1" ht="15" customHeight="1">
      <c r="B255" s="16"/>
      <c r="C255" s="86"/>
      <c r="D255" s="86"/>
      <c r="E255" s="86"/>
      <c r="F255" s="86"/>
      <c r="G255" s="10"/>
      <c r="H255" s="10"/>
      <c r="I255" s="10"/>
      <c r="J255" s="8"/>
      <c r="K255" s="8"/>
    </row>
    <row r="256" spans="2:11" s="4" customFormat="1" ht="15" customHeight="1">
      <c r="B256" s="16"/>
      <c r="C256" s="86"/>
      <c r="D256" s="86"/>
      <c r="E256" s="86"/>
      <c r="F256" s="86"/>
      <c r="G256" s="10"/>
      <c r="H256" s="10"/>
      <c r="I256" s="10"/>
      <c r="J256" s="8"/>
      <c r="K256" s="8"/>
    </row>
    <row r="257" spans="2:11" s="4" customFormat="1" ht="15" customHeight="1">
      <c r="B257" s="16"/>
      <c r="C257" s="86"/>
      <c r="D257" s="86"/>
      <c r="E257" s="86"/>
      <c r="F257" s="86"/>
      <c r="G257" s="10"/>
      <c r="H257" s="10"/>
      <c r="I257" s="10"/>
      <c r="J257" s="8"/>
      <c r="K257" s="8"/>
    </row>
    <row r="258" spans="2:11" s="4" customFormat="1" ht="15" customHeight="1">
      <c r="B258" s="16"/>
      <c r="C258" s="86"/>
      <c r="D258" s="86"/>
      <c r="E258" s="86"/>
      <c r="F258" s="86"/>
      <c r="G258" s="10"/>
      <c r="H258" s="10"/>
      <c r="I258" s="10"/>
      <c r="J258" s="8"/>
      <c r="K258" s="8"/>
    </row>
    <row r="259" spans="2:11" s="4" customFormat="1" ht="15" customHeight="1">
      <c r="B259" s="16"/>
      <c r="C259" s="86"/>
      <c r="D259" s="86"/>
      <c r="E259" s="86"/>
      <c r="F259" s="86"/>
      <c r="G259" s="10"/>
      <c r="H259" s="10"/>
      <c r="I259" s="10"/>
      <c r="J259" s="8"/>
      <c r="K259" s="8"/>
    </row>
    <row r="260" spans="2:11" s="4" customFormat="1" ht="15" customHeight="1">
      <c r="B260" s="16"/>
      <c r="C260" s="86"/>
      <c r="D260" s="86"/>
      <c r="E260" s="86"/>
      <c r="F260" s="86"/>
      <c r="G260" s="10"/>
      <c r="H260" s="10"/>
      <c r="I260" s="10"/>
      <c r="J260" s="8"/>
      <c r="K260" s="8"/>
    </row>
    <row r="261" spans="2:11" s="4" customFormat="1" ht="15" customHeight="1">
      <c r="B261" s="16"/>
      <c r="C261" s="86"/>
      <c r="D261" s="86"/>
      <c r="E261" s="86"/>
      <c r="F261" s="86"/>
      <c r="G261" s="10"/>
      <c r="H261" s="10"/>
      <c r="I261" s="10"/>
      <c r="J261" s="8"/>
      <c r="K261" s="8"/>
    </row>
    <row r="262" spans="2:11" s="4" customFormat="1" ht="15" customHeight="1">
      <c r="B262" s="16"/>
      <c r="C262" s="86"/>
      <c r="D262" s="86"/>
      <c r="E262" s="86"/>
      <c r="F262" s="86"/>
      <c r="G262" s="10"/>
      <c r="H262" s="10"/>
      <c r="I262" s="10"/>
      <c r="J262" s="8"/>
      <c r="K262" s="8"/>
    </row>
    <row r="263" spans="2:11" s="4" customFormat="1" ht="15" customHeight="1">
      <c r="B263" s="16"/>
      <c r="C263" s="86"/>
      <c r="D263" s="86"/>
      <c r="E263" s="86"/>
      <c r="F263" s="86"/>
      <c r="G263" s="10"/>
      <c r="H263" s="10"/>
      <c r="I263" s="10"/>
      <c r="J263" s="8"/>
      <c r="K263" s="8"/>
    </row>
    <row r="264" spans="2:11" s="4" customFormat="1" ht="15" customHeight="1">
      <c r="B264" s="16"/>
      <c r="C264" s="86"/>
      <c r="D264" s="86"/>
      <c r="E264" s="86"/>
      <c r="F264" s="86"/>
      <c r="G264" s="10"/>
      <c r="H264" s="10"/>
      <c r="I264" s="10"/>
      <c r="J264" s="8"/>
      <c r="K264" s="8"/>
    </row>
    <row r="265" spans="2:11" s="4" customFormat="1" ht="15" customHeight="1">
      <c r="B265" s="16"/>
      <c r="C265" s="86"/>
      <c r="D265" s="86"/>
      <c r="E265" s="86"/>
      <c r="F265" s="86"/>
      <c r="G265" s="10"/>
      <c r="H265" s="10"/>
      <c r="I265" s="10"/>
      <c r="J265" s="8"/>
      <c r="K265" s="8"/>
    </row>
    <row r="266" spans="2:11" s="4" customFormat="1" ht="15" customHeight="1">
      <c r="B266" s="16"/>
      <c r="C266" s="86"/>
      <c r="D266" s="86"/>
      <c r="E266" s="86"/>
      <c r="F266" s="86"/>
      <c r="G266" s="10"/>
      <c r="H266" s="10"/>
      <c r="I266" s="10"/>
      <c r="J266" s="8"/>
      <c r="K266" s="8"/>
    </row>
    <row r="267" spans="2:11" s="4" customFormat="1" ht="15" customHeight="1">
      <c r="B267" s="16"/>
      <c r="C267" s="86"/>
      <c r="D267" s="86"/>
      <c r="E267" s="86"/>
      <c r="F267" s="86"/>
      <c r="G267" s="10"/>
      <c r="H267" s="10"/>
      <c r="I267" s="10"/>
      <c r="J267" s="8"/>
      <c r="K267" s="8"/>
    </row>
    <row r="268" spans="2:11" s="4" customFormat="1" ht="15" customHeight="1">
      <c r="B268" s="16"/>
      <c r="C268" s="86"/>
      <c r="D268" s="86"/>
      <c r="E268" s="86"/>
      <c r="F268" s="86"/>
      <c r="G268" s="10"/>
      <c r="H268" s="10"/>
      <c r="I268" s="10"/>
      <c r="J268" s="8"/>
      <c r="K268" s="8"/>
    </row>
    <row r="269" spans="2:11" s="4" customFormat="1" ht="15" customHeight="1">
      <c r="B269" s="16"/>
      <c r="C269" s="86"/>
      <c r="D269" s="86"/>
      <c r="E269" s="86"/>
      <c r="F269" s="86"/>
      <c r="G269" s="10"/>
      <c r="H269" s="10"/>
      <c r="I269" s="10"/>
      <c r="J269" s="8"/>
      <c r="K269" s="8"/>
    </row>
    <row r="270" spans="2:11" s="4" customFormat="1" ht="15" customHeight="1">
      <c r="B270" s="16"/>
      <c r="C270" s="86"/>
      <c r="D270" s="86"/>
      <c r="E270" s="86"/>
      <c r="F270" s="86"/>
      <c r="G270" s="10"/>
      <c r="H270" s="10"/>
      <c r="I270" s="10"/>
      <c r="J270" s="8"/>
      <c r="K270" s="8"/>
    </row>
    <row r="271" spans="2:11" s="4" customFormat="1" ht="15" customHeight="1">
      <c r="B271" s="16"/>
      <c r="C271" s="86"/>
      <c r="D271" s="86"/>
      <c r="E271" s="86"/>
      <c r="F271" s="86"/>
      <c r="G271" s="10"/>
      <c r="H271" s="10"/>
      <c r="I271" s="10"/>
      <c r="J271" s="8"/>
      <c r="K271" s="8"/>
    </row>
    <row r="272" spans="2:11" s="4" customFormat="1" ht="15" customHeight="1">
      <c r="B272" s="16"/>
      <c r="C272" s="86"/>
      <c r="D272" s="86"/>
      <c r="E272" s="86"/>
      <c r="F272" s="86"/>
      <c r="G272" s="10"/>
      <c r="H272" s="10"/>
      <c r="I272" s="10"/>
      <c r="J272" s="8"/>
      <c r="K272" s="8"/>
    </row>
    <row r="273" spans="2:11" s="4" customFormat="1" ht="15" customHeight="1">
      <c r="B273" s="16"/>
      <c r="C273" s="86"/>
      <c r="D273" s="86"/>
      <c r="E273" s="86"/>
      <c r="F273" s="86"/>
      <c r="G273" s="10"/>
      <c r="H273" s="10"/>
      <c r="I273" s="10"/>
      <c r="J273" s="8"/>
      <c r="K273" s="8"/>
    </row>
    <row r="274" spans="2:11" s="4" customFormat="1" ht="15" customHeight="1">
      <c r="B274" s="16"/>
      <c r="C274" s="86"/>
      <c r="D274" s="86"/>
      <c r="E274" s="86"/>
      <c r="F274" s="86"/>
      <c r="G274" s="10"/>
      <c r="H274" s="10"/>
      <c r="I274" s="10"/>
      <c r="J274" s="8"/>
      <c r="K274" s="8"/>
    </row>
    <row r="275" spans="2:11" s="4" customFormat="1" ht="15" customHeight="1">
      <c r="B275" s="16"/>
      <c r="C275" s="86"/>
      <c r="D275" s="86"/>
      <c r="E275" s="86"/>
      <c r="F275" s="86"/>
      <c r="G275" s="10"/>
      <c r="H275" s="10"/>
      <c r="I275" s="10"/>
      <c r="J275" s="8"/>
      <c r="K275" s="8"/>
    </row>
    <row r="276" spans="2:11" s="4" customFormat="1" ht="15" customHeight="1">
      <c r="B276" s="16"/>
      <c r="C276" s="86"/>
      <c r="D276" s="86"/>
      <c r="E276" s="86"/>
      <c r="F276" s="86"/>
      <c r="G276" s="10"/>
      <c r="H276" s="10"/>
      <c r="I276" s="10"/>
      <c r="J276" s="8"/>
      <c r="K276" s="8"/>
    </row>
    <row r="277" spans="2:11" s="4" customFormat="1" ht="15" customHeight="1">
      <c r="B277" s="16"/>
      <c r="C277" s="86"/>
      <c r="D277" s="86"/>
      <c r="E277" s="86"/>
      <c r="F277" s="86"/>
      <c r="G277" s="10"/>
      <c r="H277" s="10"/>
      <c r="I277" s="10"/>
      <c r="J277" s="8"/>
      <c r="K277" s="8"/>
    </row>
    <row r="278" spans="2:11" s="4" customFormat="1" ht="15" customHeight="1">
      <c r="B278" s="16"/>
      <c r="C278" s="86"/>
      <c r="D278" s="86"/>
      <c r="E278" s="86"/>
      <c r="F278" s="86"/>
      <c r="G278" s="10"/>
      <c r="H278" s="10"/>
      <c r="I278" s="10"/>
      <c r="J278" s="8"/>
      <c r="K278" s="8"/>
    </row>
    <row r="279" spans="2:11" s="4" customFormat="1" ht="15" customHeight="1">
      <c r="B279" s="16"/>
      <c r="C279" s="86"/>
      <c r="D279" s="86"/>
      <c r="E279" s="86"/>
      <c r="F279" s="86"/>
      <c r="G279" s="10"/>
      <c r="H279" s="10"/>
      <c r="I279" s="10"/>
      <c r="J279" s="8"/>
      <c r="K279" s="8"/>
    </row>
    <row r="280" spans="2:11" s="4" customFormat="1" ht="15" customHeight="1">
      <c r="B280" s="16"/>
      <c r="C280" s="86"/>
      <c r="D280" s="86"/>
      <c r="E280" s="86"/>
      <c r="F280" s="86"/>
      <c r="G280" s="10"/>
      <c r="H280" s="10"/>
      <c r="I280" s="10"/>
      <c r="J280" s="8"/>
      <c r="K280" s="8"/>
    </row>
    <row r="281" spans="2:11" s="4" customFormat="1" ht="15" customHeight="1">
      <c r="B281" s="16"/>
      <c r="C281" s="86"/>
      <c r="D281" s="86"/>
      <c r="E281" s="86"/>
      <c r="F281" s="86"/>
      <c r="G281" s="10"/>
      <c r="H281" s="10"/>
      <c r="I281" s="10"/>
      <c r="J281" s="8"/>
      <c r="K281" s="8"/>
    </row>
    <row r="282" spans="2:11" s="4" customFormat="1" ht="15" customHeight="1">
      <c r="B282" s="16"/>
      <c r="C282" s="86"/>
      <c r="D282" s="86"/>
      <c r="E282" s="86"/>
      <c r="F282" s="86"/>
      <c r="G282" s="10"/>
      <c r="H282" s="10"/>
      <c r="I282" s="10"/>
      <c r="J282" s="8"/>
      <c r="K282" s="8"/>
    </row>
    <row r="283" spans="2:11" s="4" customFormat="1" ht="15" customHeight="1">
      <c r="B283" s="16"/>
      <c r="C283" s="86"/>
      <c r="D283" s="86"/>
      <c r="E283" s="86"/>
      <c r="F283" s="86"/>
      <c r="G283" s="10"/>
      <c r="H283" s="10"/>
      <c r="I283" s="10"/>
      <c r="J283" s="8"/>
      <c r="K283" s="8"/>
    </row>
    <row r="284" spans="2:11" s="4" customFormat="1" ht="15" customHeight="1">
      <c r="B284" s="16"/>
      <c r="C284" s="86"/>
      <c r="D284" s="86"/>
      <c r="E284" s="86"/>
      <c r="F284" s="86"/>
      <c r="G284" s="10"/>
      <c r="H284" s="10"/>
      <c r="I284" s="10"/>
      <c r="J284" s="8"/>
      <c r="K284" s="8"/>
    </row>
    <row r="285" spans="2:11" s="4" customFormat="1" ht="15" customHeight="1">
      <c r="B285" s="16"/>
      <c r="C285" s="86"/>
      <c r="D285" s="86"/>
      <c r="E285" s="86"/>
      <c r="F285" s="86"/>
      <c r="G285" s="10"/>
      <c r="H285" s="10"/>
      <c r="I285" s="10"/>
      <c r="J285" s="8"/>
      <c r="K285" s="8"/>
    </row>
    <row r="286" spans="2:11" s="4" customFormat="1" ht="15" customHeight="1">
      <c r="B286" s="16"/>
      <c r="C286" s="86"/>
      <c r="D286" s="86"/>
      <c r="E286" s="86"/>
      <c r="F286" s="86"/>
      <c r="G286" s="10"/>
      <c r="H286" s="10"/>
      <c r="I286" s="10"/>
      <c r="J286" s="8"/>
      <c r="K286" s="8"/>
    </row>
    <row r="287" spans="2:11" s="4" customFormat="1" ht="15" customHeight="1">
      <c r="B287" s="16"/>
      <c r="C287" s="86"/>
      <c r="D287" s="86"/>
      <c r="E287" s="86"/>
      <c r="F287" s="86"/>
      <c r="G287" s="10"/>
      <c r="H287" s="10"/>
      <c r="I287" s="10"/>
      <c r="J287" s="8"/>
      <c r="K287" s="8"/>
    </row>
    <row r="288" spans="2:11" s="4" customFormat="1" ht="15" customHeight="1">
      <c r="B288" s="16"/>
      <c r="C288" s="86"/>
      <c r="D288" s="86"/>
      <c r="E288" s="86"/>
      <c r="F288" s="86"/>
      <c r="G288" s="10"/>
      <c r="H288" s="10"/>
      <c r="I288" s="10"/>
      <c r="J288" s="8"/>
      <c r="K288" s="8"/>
    </row>
    <row r="289" spans="2:11" s="4" customFormat="1" ht="15" customHeight="1">
      <c r="B289" s="16"/>
      <c r="C289" s="89"/>
      <c r="D289" s="89"/>
      <c r="E289" s="89"/>
      <c r="F289" s="89"/>
      <c r="G289" s="12"/>
      <c r="H289" s="10"/>
      <c r="I289" s="10"/>
      <c r="J289" s="8"/>
      <c r="K289" s="8"/>
    </row>
    <row r="290" spans="2:11" s="4" customFormat="1" ht="15" customHeight="1">
      <c r="B290" s="16"/>
      <c r="C290" s="89"/>
      <c r="D290" s="89"/>
      <c r="E290" s="89"/>
      <c r="F290" s="89"/>
      <c r="G290" s="12"/>
      <c r="H290" s="10"/>
      <c r="I290" s="10"/>
      <c r="J290" s="8"/>
      <c r="K290" s="8"/>
    </row>
    <row r="291" spans="2:11" s="4" customFormat="1" ht="15" customHeight="1">
      <c r="B291" s="16"/>
      <c r="C291" s="86"/>
      <c r="D291" s="86"/>
      <c r="E291" s="86"/>
      <c r="F291" s="86"/>
      <c r="G291" s="10"/>
      <c r="H291" s="10"/>
      <c r="I291" s="10"/>
      <c r="J291" s="8"/>
      <c r="K291" s="8"/>
    </row>
    <row r="292" spans="2:11" s="4" customFormat="1" ht="15" customHeight="1">
      <c r="B292" s="16"/>
      <c r="C292" s="86"/>
      <c r="D292" s="86"/>
      <c r="E292" s="86"/>
      <c r="F292" s="86"/>
      <c r="G292" s="10"/>
      <c r="H292" s="10"/>
      <c r="I292" s="10"/>
      <c r="J292" s="8"/>
      <c r="K292" s="8"/>
    </row>
    <row r="293" spans="2:11" s="4" customFormat="1" ht="15" customHeight="1">
      <c r="B293" s="16"/>
      <c r="C293" s="86"/>
      <c r="D293" s="86"/>
      <c r="E293" s="86"/>
      <c r="F293" s="86"/>
      <c r="G293" s="10"/>
      <c r="H293" s="10"/>
      <c r="I293" s="10"/>
      <c r="J293" s="8"/>
      <c r="K293" s="8"/>
    </row>
    <row r="294" spans="2:11" s="4" customFormat="1" ht="15" customHeight="1">
      <c r="B294" s="16"/>
      <c r="C294" s="86"/>
      <c r="D294" s="86"/>
      <c r="E294" s="86"/>
      <c r="F294" s="86"/>
      <c r="G294" s="10"/>
      <c r="H294" s="10"/>
      <c r="I294" s="10"/>
      <c r="J294" s="8"/>
      <c r="K294" s="8"/>
    </row>
    <row r="295" spans="2:11" s="4" customFormat="1" ht="15" customHeight="1">
      <c r="B295" s="16"/>
      <c r="C295" s="89"/>
      <c r="D295" s="89"/>
      <c r="E295" s="89"/>
      <c r="F295" s="89"/>
      <c r="G295" s="12"/>
      <c r="H295" s="10"/>
      <c r="I295" s="10"/>
      <c r="J295" s="8"/>
      <c r="K295" s="8"/>
    </row>
    <row r="296" spans="2:11" s="4" customFormat="1" ht="15" customHeight="1">
      <c r="B296" s="16"/>
      <c r="C296" s="89"/>
      <c r="D296" s="89"/>
      <c r="E296" s="89"/>
      <c r="F296" s="89"/>
      <c r="G296" s="12"/>
      <c r="H296" s="10"/>
      <c r="I296" s="10"/>
      <c r="J296" s="8"/>
      <c r="K296" s="8"/>
    </row>
    <row r="297" spans="2:11" s="4" customFormat="1" ht="15" customHeight="1">
      <c r="B297" s="16"/>
      <c r="C297" s="89"/>
      <c r="D297" s="89"/>
      <c r="E297" s="89"/>
      <c r="F297" s="89"/>
      <c r="G297" s="12"/>
      <c r="H297" s="10"/>
      <c r="I297" s="10"/>
      <c r="J297" s="8"/>
      <c r="K297" s="8"/>
    </row>
    <row r="298" spans="2:11" s="4" customFormat="1" ht="15" customHeight="1">
      <c r="B298" s="16"/>
      <c r="C298" s="86"/>
      <c r="D298" s="90"/>
      <c r="E298" s="90"/>
      <c r="F298" s="90"/>
      <c r="G298" s="6"/>
      <c r="H298" s="9"/>
      <c r="I298" s="9"/>
      <c r="J298" s="15"/>
      <c r="K298" s="15"/>
    </row>
    <row r="299" spans="2:16" s="4" customFormat="1" ht="15" customHeight="1">
      <c r="B299" s="16"/>
      <c r="C299" s="86"/>
      <c r="D299" s="90"/>
      <c r="E299" s="90"/>
      <c r="F299" s="90"/>
      <c r="G299" s="13"/>
      <c r="H299" s="7"/>
      <c r="I299" s="7"/>
      <c r="J299" s="7"/>
      <c r="K299" s="7"/>
      <c r="L299" s="8"/>
      <c r="M299" s="8"/>
      <c r="N299" s="8"/>
      <c r="O299" s="8"/>
      <c r="P299" s="8"/>
    </row>
    <row r="300" spans="2:11" s="4" customFormat="1" ht="15" customHeight="1">
      <c r="B300" s="16"/>
      <c r="C300" s="86"/>
      <c r="D300" s="86"/>
      <c r="E300" s="86"/>
      <c r="F300" s="86"/>
      <c r="G300" s="10"/>
      <c r="H300" s="10"/>
      <c r="I300" s="10"/>
      <c r="J300" s="8"/>
      <c r="K300" s="8"/>
    </row>
    <row r="301" spans="2:11" s="4" customFormat="1" ht="15" customHeight="1">
      <c r="B301" s="16"/>
      <c r="C301" s="86"/>
      <c r="D301" s="86"/>
      <c r="E301" s="86"/>
      <c r="F301" s="86"/>
      <c r="G301" s="10"/>
      <c r="H301" s="10"/>
      <c r="I301" s="10"/>
      <c r="J301" s="8"/>
      <c r="K301" s="8"/>
    </row>
    <row r="302" spans="2:11" s="4" customFormat="1" ht="15" customHeight="1">
      <c r="B302" s="16"/>
      <c r="C302" s="86"/>
      <c r="D302" s="86"/>
      <c r="E302" s="86"/>
      <c r="F302" s="86"/>
      <c r="G302" s="10"/>
      <c r="H302" s="10"/>
      <c r="I302" s="10"/>
      <c r="J302" s="8"/>
      <c r="K302" s="8"/>
    </row>
    <row r="303" spans="2:11" s="4" customFormat="1" ht="15" customHeight="1">
      <c r="B303" s="16"/>
      <c r="C303" s="86"/>
      <c r="D303" s="86"/>
      <c r="E303" s="86"/>
      <c r="F303" s="86"/>
      <c r="G303" s="10"/>
      <c r="H303" s="10"/>
      <c r="I303" s="10"/>
      <c r="J303" s="8"/>
      <c r="K303" s="8"/>
    </row>
    <row r="304" spans="2:11" s="4" customFormat="1" ht="15" customHeight="1">
      <c r="B304" s="16"/>
      <c r="C304" s="86"/>
      <c r="D304" s="86"/>
      <c r="E304" s="86"/>
      <c r="F304" s="86"/>
      <c r="G304" s="10"/>
      <c r="H304" s="10"/>
      <c r="I304" s="10"/>
      <c r="J304" s="8"/>
      <c r="K304" s="8"/>
    </row>
    <row r="305" spans="2:11" s="4" customFormat="1" ht="15" customHeight="1">
      <c r="B305" s="16"/>
      <c r="C305" s="86"/>
      <c r="D305" s="86"/>
      <c r="E305" s="86"/>
      <c r="F305" s="86"/>
      <c r="G305" s="10"/>
      <c r="H305" s="10"/>
      <c r="I305" s="10"/>
      <c r="J305" s="8"/>
      <c r="K305" s="8"/>
    </row>
    <row r="306" spans="2:11" s="4" customFormat="1" ht="15" customHeight="1">
      <c r="B306" s="16"/>
      <c r="C306" s="86"/>
      <c r="D306" s="86"/>
      <c r="E306" s="86"/>
      <c r="F306" s="86"/>
      <c r="G306" s="10"/>
      <c r="H306" s="10"/>
      <c r="I306" s="10"/>
      <c r="J306" s="8"/>
      <c r="K306" s="8"/>
    </row>
    <row r="307" spans="2:11" s="4" customFormat="1" ht="15" customHeight="1">
      <c r="B307" s="16"/>
      <c r="C307" s="86"/>
      <c r="D307" s="86"/>
      <c r="E307" s="86"/>
      <c r="F307" s="86"/>
      <c r="G307" s="10"/>
      <c r="H307" s="10"/>
      <c r="I307" s="10"/>
      <c r="J307" s="8"/>
      <c r="K307" s="8"/>
    </row>
    <row r="308" spans="2:11" s="4" customFormat="1" ht="15" customHeight="1">
      <c r="B308" s="16"/>
      <c r="C308" s="86"/>
      <c r="D308" s="86"/>
      <c r="E308" s="86"/>
      <c r="F308" s="86"/>
      <c r="G308" s="10"/>
      <c r="H308" s="10"/>
      <c r="I308" s="10"/>
      <c r="J308" s="8"/>
      <c r="K308" s="8"/>
    </row>
    <row r="309" spans="2:11" s="4" customFormat="1" ht="15" customHeight="1">
      <c r="B309" s="16"/>
      <c r="C309" s="86"/>
      <c r="D309" s="86"/>
      <c r="E309" s="86"/>
      <c r="F309" s="86"/>
      <c r="G309" s="10"/>
      <c r="H309" s="10"/>
      <c r="I309" s="10"/>
      <c r="J309" s="8"/>
      <c r="K309" s="8"/>
    </row>
    <row r="310" spans="2:11" s="4" customFormat="1" ht="15" customHeight="1">
      <c r="B310" s="16"/>
      <c r="C310" s="86"/>
      <c r="D310" s="86"/>
      <c r="E310" s="86"/>
      <c r="F310" s="86"/>
      <c r="G310" s="10"/>
      <c r="H310" s="10"/>
      <c r="I310" s="10"/>
      <c r="J310" s="8"/>
      <c r="K310" s="8"/>
    </row>
    <row r="311" spans="2:11" s="4" customFormat="1" ht="15" customHeight="1">
      <c r="B311" s="16"/>
      <c r="C311" s="86"/>
      <c r="D311" s="86"/>
      <c r="E311" s="86"/>
      <c r="F311" s="86"/>
      <c r="G311" s="10"/>
      <c r="H311" s="10"/>
      <c r="I311" s="10"/>
      <c r="J311" s="8"/>
      <c r="K311" s="8"/>
    </row>
    <row r="312" spans="2:11" s="4" customFormat="1" ht="15" customHeight="1">
      <c r="B312" s="16"/>
      <c r="C312" s="86"/>
      <c r="D312" s="86"/>
      <c r="E312" s="86"/>
      <c r="F312" s="86"/>
      <c r="G312" s="10"/>
      <c r="H312" s="10"/>
      <c r="I312" s="10"/>
      <c r="J312" s="8"/>
      <c r="K312" s="8"/>
    </row>
    <row r="313" spans="2:11" s="4" customFormat="1" ht="15" customHeight="1">
      <c r="B313" s="16"/>
      <c r="C313" s="86"/>
      <c r="D313" s="86"/>
      <c r="E313" s="86"/>
      <c r="F313" s="86"/>
      <c r="G313" s="10"/>
      <c r="H313" s="10"/>
      <c r="I313" s="10"/>
      <c r="J313" s="8"/>
      <c r="K313" s="8"/>
    </row>
    <row r="314" spans="2:11" s="4" customFormat="1" ht="15" customHeight="1">
      <c r="B314" s="16"/>
      <c r="C314" s="86"/>
      <c r="D314" s="86"/>
      <c r="E314" s="86"/>
      <c r="F314" s="86"/>
      <c r="G314" s="10"/>
      <c r="H314" s="10"/>
      <c r="I314" s="10"/>
      <c r="J314" s="8"/>
      <c r="K314" s="8"/>
    </row>
    <row r="315" spans="2:11" s="4" customFormat="1" ht="15" customHeight="1">
      <c r="B315" s="16"/>
      <c r="C315" s="86"/>
      <c r="D315" s="86"/>
      <c r="E315" s="86"/>
      <c r="F315" s="86"/>
      <c r="G315" s="10"/>
      <c r="H315" s="10"/>
      <c r="I315" s="10"/>
      <c r="J315" s="8"/>
      <c r="K315" s="8"/>
    </row>
    <row r="316" spans="2:11" s="4" customFormat="1" ht="15" customHeight="1">
      <c r="B316" s="16"/>
      <c r="C316" s="86"/>
      <c r="D316" s="86"/>
      <c r="E316" s="86"/>
      <c r="F316" s="86"/>
      <c r="G316" s="10"/>
      <c r="H316" s="10"/>
      <c r="I316" s="10"/>
      <c r="J316" s="8"/>
      <c r="K316" s="8"/>
    </row>
    <row r="317" spans="2:11" s="4" customFormat="1" ht="15" customHeight="1">
      <c r="B317" s="16"/>
      <c r="C317" s="86"/>
      <c r="D317" s="86"/>
      <c r="E317" s="86"/>
      <c r="F317" s="86"/>
      <c r="G317" s="10"/>
      <c r="H317" s="10"/>
      <c r="I317" s="10"/>
      <c r="J317" s="8"/>
      <c r="K317" s="8"/>
    </row>
    <row r="318" spans="2:11" s="4" customFormat="1" ht="15" customHeight="1">
      <c r="B318" s="16"/>
      <c r="C318" s="86"/>
      <c r="D318" s="86"/>
      <c r="E318" s="86"/>
      <c r="F318" s="86"/>
      <c r="G318" s="10"/>
      <c r="H318" s="10"/>
      <c r="I318" s="10"/>
      <c r="J318" s="8"/>
      <c r="K318" s="8"/>
    </row>
    <row r="319" spans="2:11" s="4" customFormat="1" ht="15" customHeight="1">
      <c r="B319" s="16"/>
      <c r="C319" s="86"/>
      <c r="D319" s="86"/>
      <c r="E319" s="86"/>
      <c r="F319" s="86"/>
      <c r="G319" s="10"/>
      <c r="H319" s="10"/>
      <c r="I319" s="10"/>
      <c r="J319" s="8"/>
      <c r="K319" s="8"/>
    </row>
    <row r="320" spans="2:11" s="4" customFormat="1" ht="15" customHeight="1">
      <c r="B320" s="16"/>
      <c r="C320" s="86"/>
      <c r="D320" s="86"/>
      <c r="E320" s="86"/>
      <c r="F320" s="86"/>
      <c r="G320" s="10"/>
      <c r="H320" s="10"/>
      <c r="I320" s="10"/>
      <c r="J320" s="8"/>
      <c r="K320" s="8"/>
    </row>
    <row r="321" spans="2:11" s="4" customFormat="1" ht="15" customHeight="1">
      <c r="B321" s="16"/>
      <c r="C321" s="86"/>
      <c r="D321" s="86"/>
      <c r="E321" s="86"/>
      <c r="F321" s="86"/>
      <c r="G321" s="10"/>
      <c r="H321" s="10"/>
      <c r="I321" s="10"/>
      <c r="J321" s="8"/>
      <c r="K321" s="8"/>
    </row>
    <row r="322" spans="2:11" s="4" customFormat="1" ht="15" customHeight="1">
      <c r="B322" s="16"/>
      <c r="C322" s="86"/>
      <c r="D322" s="86"/>
      <c r="E322" s="86"/>
      <c r="F322" s="86"/>
      <c r="G322" s="10"/>
      <c r="H322" s="10"/>
      <c r="I322" s="10"/>
      <c r="J322" s="8"/>
      <c r="K322" s="8"/>
    </row>
    <row r="323" spans="2:11" s="4" customFormat="1" ht="15" customHeight="1">
      <c r="B323" s="16"/>
      <c r="C323" s="86"/>
      <c r="D323" s="86"/>
      <c r="E323" s="86"/>
      <c r="F323" s="86"/>
      <c r="G323" s="10"/>
      <c r="H323" s="10"/>
      <c r="I323" s="10"/>
      <c r="J323" s="8"/>
      <c r="K323" s="8"/>
    </row>
    <row r="324" spans="2:11" s="4" customFormat="1" ht="15" customHeight="1">
      <c r="B324" s="16"/>
      <c r="C324" s="86"/>
      <c r="D324" s="86"/>
      <c r="E324" s="86"/>
      <c r="F324" s="86"/>
      <c r="G324" s="10"/>
      <c r="H324" s="10"/>
      <c r="I324" s="10"/>
      <c r="J324" s="8"/>
      <c r="K324" s="8"/>
    </row>
    <row r="325" spans="2:11" s="4" customFormat="1" ht="15" customHeight="1">
      <c r="B325" s="16"/>
      <c r="C325" s="86"/>
      <c r="D325" s="86"/>
      <c r="E325" s="86"/>
      <c r="F325" s="86"/>
      <c r="G325" s="10"/>
      <c r="H325" s="10"/>
      <c r="I325" s="10"/>
      <c r="J325" s="8"/>
      <c r="K325" s="8"/>
    </row>
    <row r="326" spans="2:11" s="4" customFormat="1" ht="15" customHeight="1">
      <c r="B326" s="16"/>
      <c r="C326" s="86"/>
      <c r="D326" s="86"/>
      <c r="E326" s="86"/>
      <c r="F326" s="86"/>
      <c r="G326" s="10"/>
      <c r="H326" s="10"/>
      <c r="I326" s="10"/>
      <c r="J326" s="8"/>
      <c r="K326" s="8"/>
    </row>
    <row r="327" spans="2:11" s="4" customFormat="1" ht="15" customHeight="1">
      <c r="B327" s="16"/>
      <c r="C327" s="86"/>
      <c r="D327" s="86"/>
      <c r="E327" s="86"/>
      <c r="F327" s="86"/>
      <c r="G327" s="10"/>
      <c r="H327" s="10"/>
      <c r="I327" s="10"/>
      <c r="J327" s="8"/>
      <c r="K327" s="8"/>
    </row>
    <row r="328" spans="2:11" s="4" customFormat="1" ht="15" customHeight="1">
      <c r="B328" s="16"/>
      <c r="C328" s="86"/>
      <c r="D328" s="86"/>
      <c r="E328" s="86"/>
      <c r="F328" s="86"/>
      <c r="G328" s="10"/>
      <c r="H328" s="10"/>
      <c r="I328" s="10"/>
      <c r="J328" s="8"/>
      <c r="K328" s="8"/>
    </row>
    <row r="329" spans="2:11" s="4" customFormat="1" ht="15" customHeight="1">
      <c r="B329" s="16"/>
      <c r="C329" s="86"/>
      <c r="D329" s="86"/>
      <c r="E329" s="86"/>
      <c r="F329" s="86"/>
      <c r="G329" s="10"/>
      <c r="H329" s="10"/>
      <c r="I329" s="10"/>
      <c r="J329" s="8"/>
      <c r="K329" s="8"/>
    </row>
    <row r="330" spans="2:11" s="4" customFormat="1" ht="15" customHeight="1">
      <c r="B330" s="16"/>
      <c r="C330" s="86"/>
      <c r="D330" s="86"/>
      <c r="E330" s="86"/>
      <c r="F330" s="86"/>
      <c r="G330" s="10"/>
      <c r="H330" s="10"/>
      <c r="I330" s="10"/>
      <c r="J330" s="8"/>
      <c r="K330" s="8"/>
    </row>
    <row r="331" spans="2:11" s="4" customFormat="1" ht="15" customHeight="1">
      <c r="B331" s="16"/>
      <c r="C331" s="86"/>
      <c r="D331" s="86"/>
      <c r="E331" s="86"/>
      <c r="F331" s="86"/>
      <c r="G331" s="10"/>
      <c r="H331" s="10"/>
      <c r="I331" s="10"/>
      <c r="J331" s="8"/>
      <c r="K331" s="8"/>
    </row>
    <row r="332" spans="2:11" s="4" customFormat="1" ht="15" customHeight="1">
      <c r="B332" s="16"/>
      <c r="C332" s="86"/>
      <c r="D332" s="86"/>
      <c r="E332" s="86"/>
      <c r="F332" s="86"/>
      <c r="G332" s="10"/>
      <c r="H332" s="10"/>
      <c r="I332" s="10"/>
      <c r="J332" s="8"/>
      <c r="K332" s="8"/>
    </row>
    <row r="333" spans="2:11" s="4" customFormat="1" ht="15" customHeight="1">
      <c r="B333" s="16"/>
      <c r="C333" s="86"/>
      <c r="D333" s="86"/>
      <c r="E333" s="86"/>
      <c r="F333" s="86"/>
      <c r="G333" s="10"/>
      <c r="H333" s="10"/>
      <c r="I333" s="10"/>
      <c r="J333" s="8"/>
      <c r="K333" s="8"/>
    </row>
    <row r="334" spans="2:11" s="4" customFormat="1" ht="15" customHeight="1">
      <c r="B334" s="16"/>
      <c r="C334" s="86"/>
      <c r="D334" s="86"/>
      <c r="E334" s="86"/>
      <c r="F334" s="86"/>
      <c r="G334" s="10"/>
      <c r="H334" s="10"/>
      <c r="I334" s="10"/>
      <c r="J334" s="8"/>
      <c r="K334" s="8"/>
    </row>
    <row r="335" spans="2:11" s="4" customFormat="1" ht="15" customHeight="1">
      <c r="B335" s="16"/>
      <c r="C335" s="86"/>
      <c r="D335" s="86"/>
      <c r="E335" s="86"/>
      <c r="F335" s="86"/>
      <c r="G335" s="10"/>
      <c r="H335" s="10"/>
      <c r="I335" s="10"/>
      <c r="J335" s="8"/>
      <c r="K335" s="8"/>
    </row>
    <row r="336" spans="2:11" s="4" customFormat="1" ht="15" customHeight="1">
      <c r="B336" s="16"/>
      <c r="C336" s="86"/>
      <c r="D336" s="86"/>
      <c r="E336" s="86"/>
      <c r="F336" s="86"/>
      <c r="G336" s="10"/>
      <c r="H336" s="10"/>
      <c r="I336" s="10"/>
      <c r="J336" s="8"/>
      <c r="K336" s="8"/>
    </row>
    <row r="337" spans="2:11" s="4" customFormat="1" ht="15" customHeight="1">
      <c r="B337" s="16"/>
      <c r="C337" s="86"/>
      <c r="D337" s="86"/>
      <c r="E337" s="86"/>
      <c r="F337" s="86"/>
      <c r="G337" s="10"/>
      <c r="H337" s="10"/>
      <c r="I337" s="10"/>
      <c r="J337" s="8"/>
      <c r="K337" s="8"/>
    </row>
    <row r="338" spans="2:11" s="4" customFormat="1" ht="15" customHeight="1">
      <c r="B338" s="16"/>
      <c r="C338" s="86"/>
      <c r="D338" s="86"/>
      <c r="E338" s="86"/>
      <c r="F338" s="86"/>
      <c r="G338" s="10"/>
      <c r="H338" s="10"/>
      <c r="I338" s="10"/>
      <c r="J338" s="8"/>
      <c r="K338" s="8"/>
    </row>
    <row r="339" spans="2:11" s="4" customFormat="1" ht="15" customHeight="1">
      <c r="B339" s="16"/>
      <c r="C339" s="86"/>
      <c r="D339" s="86"/>
      <c r="E339" s="86"/>
      <c r="F339" s="86"/>
      <c r="G339" s="10"/>
      <c r="H339" s="10"/>
      <c r="I339" s="10"/>
      <c r="J339" s="8"/>
      <c r="K339" s="8"/>
    </row>
    <row r="340" spans="2:11" s="4" customFormat="1" ht="15" customHeight="1">
      <c r="B340" s="16"/>
      <c r="C340" s="86"/>
      <c r="D340" s="86"/>
      <c r="E340" s="86"/>
      <c r="F340" s="86"/>
      <c r="G340" s="10"/>
      <c r="H340" s="10"/>
      <c r="I340" s="10"/>
      <c r="J340" s="8"/>
      <c r="K340" s="8"/>
    </row>
    <row r="341" spans="2:11" s="4" customFormat="1" ht="15" customHeight="1">
      <c r="B341" s="16"/>
      <c r="C341" s="86"/>
      <c r="D341" s="86"/>
      <c r="E341" s="86"/>
      <c r="F341" s="86"/>
      <c r="G341" s="10"/>
      <c r="H341" s="10"/>
      <c r="I341" s="10"/>
      <c r="J341" s="8"/>
      <c r="K341" s="8"/>
    </row>
    <row r="342" spans="2:11" s="4" customFormat="1" ht="15" customHeight="1">
      <c r="B342" s="16"/>
      <c r="C342" s="86"/>
      <c r="D342" s="86"/>
      <c r="E342" s="86"/>
      <c r="F342" s="86"/>
      <c r="G342" s="10"/>
      <c r="H342" s="10"/>
      <c r="I342" s="10"/>
      <c r="J342" s="8"/>
      <c r="K342" s="8"/>
    </row>
    <row r="343" spans="2:11" s="4" customFormat="1" ht="15" customHeight="1">
      <c r="B343" s="16"/>
      <c r="C343" s="86"/>
      <c r="D343" s="86"/>
      <c r="E343" s="86"/>
      <c r="F343" s="86"/>
      <c r="G343" s="10"/>
      <c r="H343" s="10"/>
      <c r="I343" s="10"/>
      <c r="J343" s="8"/>
      <c r="K343" s="8"/>
    </row>
    <row r="344" spans="2:11" s="4" customFormat="1" ht="15" customHeight="1">
      <c r="B344" s="16"/>
      <c r="C344" s="86"/>
      <c r="D344" s="86"/>
      <c r="E344" s="86"/>
      <c r="F344" s="86"/>
      <c r="G344" s="10"/>
      <c r="H344" s="10"/>
      <c r="I344" s="10"/>
      <c r="J344" s="8"/>
      <c r="K344" s="8"/>
    </row>
    <row r="345" spans="2:11" s="4" customFormat="1" ht="15" customHeight="1">
      <c r="B345" s="16"/>
      <c r="C345" s="86"/>
      <c r="D345" s="86"/>
      <c r="E345" s="86"/>
      <c r="F345" s="86"/>
      <c r="G345" s="10"/>
      <c r="H345" s="10"/>
      <c r="I345" s="10"/>
      <c r="J345" s="8"/>
      <c r="K345" s="8"/>
    </row>
    <row r="346" spans="2:11" s="4" customFormat="1" ht="15" customHeight="1">
      <c r="B346" s="16"/>
      <c r="C346" s="86"/>
      <c r="D346" s="86"/>
      <c r="E346" s="86"/>
      <c r="F346" s="86"/>
      <c r="G346" s="10"/>
      <c r="H346" s="10"/>
      <c r="I346" s="10"/>
      <c r="J346" s="8"/>
      <c r="K346" s="8"/>
    </row>
    <row r="347" spans="2:11" s="4" customFormat="1" ht="15" customHeight="1">
      <c r="B347" s="16"/>
      <c r="C347" s="86"/>
      <c r="D347" s="86"/>
      <c r="E347" s="86"/>
      <c r="F347" s="86"/>
      <c r="G347" s="10"/>
      <c r="H347" s="10"/>
      <c r="I347" s="10"/>
      <c r="J347" s="8"/>
      <c r="K347" s="8"/>
    </row>
    <row r="348" spans="2:11" s="4" customFormat="1" ht="15" customHeight="1">
      <c r="B348" s="16"/>
      <c r="C348" s="86"/>
      <c r="D348" s="86"/>
      <c r="E348" s="86"/>
      <c r="F348" s="86"/>
      <c r="G348" s="10"/>
      <c r="H348" s="10"/>
      <c r="I348" s="10"/>
      <c r="J348" s="8"/>
      <c r="K348" s="8"/>
    </row>
    <row r="349" spans="2:11" s="4" customFormat="1" ht="15" customHeight="1">
      <c r="B349" s="16"/>
      <c r="C349" s="86"/>
      <c r="D349" s="86"/>
      <c r="E349" s="86"/>
      <c r="F349" s="86"/>
      <c r="G349" s="10"/>
      <c r="H349" s="10"/>
      <c r="I349" s="10"/>
      <c r="J349" s="8"/>
      <c r="K349" s="8"/>
    </row>
    <row r="350" spans="2:11" s="4" customFormat="1" ht="15" customHeight="1">
      <c r="B350" s="16"/>
      <c r="C350" s="86"/>
      <c r="D350" s="86"/>
      <c r="E350" s="86"/>
      <c r="F350" s="86"/>
      <c r="G350" s="10"/>
      <c r="H350" s="10"/>
      <c r="I350" s="10"/>
      <c r="J350" s="8"/>
      <c r="K350" s="8"/>
    </row>
    <row r="351" spans="2:11" s="4" customFormat="1" ht="15" customHeight="1">
      <c r="B351" s="16"/>
      <c r="C351" s="86"/>
      <c r="D351" s="86"/>
      <c r="E351" s="86"/>
      <c r="F351" s="86"/>
      <c r="G351" s="10"/>
      <c r="H351" s="10"/>
      <c r="I351" s="10"/>
      <c r="J351" s="8"/>
      <c r="K351" s="8"/>
    </row>
    <row r="352" spans="2:11" s="4" customFormat="1" ht="15" customHeight="1">
      <c r="B352" s="16"/>
      <c r="C352" s="89"/>
      <c r="D352" s="89"/>
      <c r="E352" s="89"/>
      <c r="F352" s="89"/>
      <c r="G352" s="12"/>
      <c r="H352" s="10"/>
      <c r="I352" s="10"/>
      <c r="J352" s="8"/>
      <c r="K352" s="8"/>
    </row>
    <row r="353" spans="2:11" s="4" customFormat="1" ht="15" customHeight="1">
      <c r="B353" s="16"/>
      <c r="C353" s="86"/>
      <c r="D353" s="86"/>
      <c r="E353" s="86"/>
      <c r="F353" s="86"/>
      <c r="G353" s="10"/>
      <c r="H353" s="10"/>
      <c r="I353" s="10"/>
      <c r="J353" s="8"/>
      <c r="K353" s="8"/>
    </row>
    <row r="354" spans="2:11" s="4" customFormat="1" ht="15" customHeight="1">
      <c r="B354" s="16"/>
      <c r="C354" s="86"/>
      <c r="D354" s="86"/>
      <c r="E354" s="86"/>
      <c r="F354" s="86"/>
      <c r="G354" s="10"/>
      <c r="H354" s="10"/>
      <c r="I354" s="10"/>
      <c r="J354" s="8"/>
      <c r="K354" s="8"/>
    </row>
    <row r="355" spans="2:11" s="4" customFormat="1" ht="15" customHeight="1">
      <c r="B355" s="16"/>
      <c r="C355" s="86"/>
      <c r="D355" s="86"/>
      <c r="E355" s="86"/>
      <c r="F355" s="86"/>
      <c r="G355" s="10"/>
      <c r="H355" s="10"/>
      <c r="I355" s="10"/>
      <c r="J355" s="8"/>
      <c r="K355" s="8"/>
    </row>
    <row r="356" spans="2:11" s="4" customFormat="1" ht="15" customHeight="1">
      <c r="B356" s="16"/>
      <c r="C356" s="86"/>
      <c r="D356" s="86"/>
      <c r="E356" s="86"/>
      <c r="F356" s="86"/>
      <c r="G356" s="10"/>
      <c r="H356" s="10"/>
      <c r="I356" s="10"/>
      <c r="J356" s="8"/>
      <c r="K356" s="8"/>
    </row>
    <row r="357" spans="2:11" s="4" customFormat="1" ht="15" customHeight="1">
      <c r="B357" s="16"/>
      <c r="C357" s="86"/>
      <c r="D357" s="86"/>
      <c r="E357" s="86"/>
      <c r="F357" s="86"/>
      <c r="G357" s="10"/>
      <c r="H357" s="10"/>
      <c r="I357" s="10"/>
      <c r="J357" s="8"/>
      <c r="K357" s="8"/>
    </row>
    <row r="358" spans="2:11" s="4" customFormat="1" ht="15" customHeight="1">
      <c r="B358" s="16"/>
      <c r="C358" s="86"/>
      <c r="D358" s="86"/>
      <c r="E358" s="86"/>
      <c r="F358" s="86"/>
      <c r="G358" s="10"/>
      <c r="H358" s="10"/>
      <c r="I358" s="10"/>
      <c r="J358" s="8"/>
      <c r="K358" s="8"/>
    </row>
    <row r="359" spans="2:11" s="4" customFormat="1" ht="15" customHeight="1">
      <c r="B359" s="16"/>
      <c r="C359" s="86"/>
      <c r="D359" s="86"/>
      <c r="E359" s="86"/>
      <c r="F359" s="86"/>
      <c r="G359" s="10"/>
      <c r="H359" s="10"/>
      <c r="I359" s="10"/>
      <c r="J359" s="8"/>
      <c r="K359" s="8"/>
    </row>
    <row r="360" spans="2:11" s="4" customFormat="1" ht="15" customHeight="1">
      <c r="B360" s="16"/>
      <c r="C360" s="86"/>
      <c r="D360" s="86"/>
      <c r="E360" s="86"/>
      <c r="F360" s="86"/>
      <c r="G360" s="10"/>
      <c r="H360" s="10"/>
      <c r="I360" s="10"/>
      <c r="J360" s="8"/>
      <c r="K360" s="8"/>
    </row>
    <row r="361" spans="2:11" s="4" customFormat="1" ht="15" customHeight="1">
      <c r="B361" s="16"/>
      <c r="C361" s="86"/>
      <c r="D361" s="86"/>
      <c r="E361" s="86"/>
      <c r="F361" s="86"/>
      <c r="G361" s="10"/>
      <c r="H361" s="10"/>
      <c r="I361" s="10"/>
      <c r="J361" s="8"/>
      <c r="K361" s="8"/>
    </row>
    <row r="362" spans="2:11" s="4" customFormat="1" ht="15" customHeight="1">
      <c r="B362" s="16"/>
      <c r="C362" s="86"/>
      <c r="D362" s="86"/>
      <c r="E362" s="86"/>
      <c r="F362" s="86"/>
      <c r="G362" s="10"/>
      <c r="H362" s="10"/>
      <c r="I362" s="10"/>
      <c r="J362" s="8"/>
      <c r="K362" s="8"/>
    </row>
    <row r="363" spans="2:11" s="4" customFormat="1" ht="15" customHeight="1">
      <c r="B363" s="16"/>
      <c r="C363" s="86"/>
      <c r="D363" s="86"/>
      <c r="E363" s="86"/>
      <c r="F363" s="86"/>
      <c r="G363" s="10"/>
      <c r="H363" s="10"/>
      <c r="I363" s="10"/>
      <c r="J363" s="8"/>
      <c r="K363" s="8"/>
    </row>
    <row r="364" spans="2:11" s="4" customFormat="1" ht="15" customHeight="1">
      <c r="B364" s="16"/>
      <c r="C364" s="86"/>
      <c r="D364" s="86"/>
      <c r="E364" s="86"/>
      <c r="F364" s="86"/>
      <c r="G364" s="10"/>
      <c r="H364" s="10"/>
      <c r="I364" s="10"/>
      <c r="J364" s="8"/>
      <c r="K364" s="8"/>
    </row>
    <row r="365" spans="2:11" s="4" customFormat="1" ht="15" customHeight="1">
      <c r="B365" s="16"/>
      <c r="C365" s="86"/>
      <c r="D365" s="86"/>
      <c r="E365" s="86"/>
      <c r="F365" s="86"/>
      <c r="G365" s="10"/>
      <c r="H365" s="10"/>
      <c r="I365" s="10"/>
      <c r="J365" s="8"/>
      <c r="K365" s="8"/>
    </row>
    <row r="366" spans="2:11" s="4" customFormat="1" ht="15" customHeight="1">
      <c r="B366" s="16"/>
      <c r="C366" s="86"/>
      <c r="D366" s="86"/>
      <c r="E366" s="86"/>
      <c r="F366" s="86"/>
      <c r="G366" s="10"/>
      <c r="H366" s="10"/>
      <c r="I366" s="10"/>
      <c r="J366" s="8"/>
      <c r="K366" s="8"/>
    </row>
    <row r="367" spans="2:11" s="4" customFormat="1" ht="15" customHeight="1">
      <c r="B367" s="16"/>
      <c r="C367" s="86"/>
      <c r="D367" s="86"/>
      <c r="E367" s="86"/>
      <c r="F367" s="86"/>
      <c r="G367" s="10"/>
      <c r="H367" s="10"/>
      <c r="I367" s="10"/>
      <c r="J367" s="8"/>
      <c r="K367" s="8"/>
    </row>
    <row r="368" spans="2:11" s="4" customFormat="1" ht="15" customHeight="1">
      <c r="B368" s="16"/>
      <c r="C368" s="89"/>
      <c r="D368" s="89"/>
      <c r="E368" s="89"/>
      <c r="F368" s="89"/>
      <c r="G368" s="12"/>
      <c r="H368" s="10"/>
      <c r="I368" s="10"/>
      <c r="J368" s="8"/>
      <c r="K368" s="8"/>
    </row>
    <row r="369" spans="2:11" s="4" customFormat="1" ht="15" customHeight="1">
      <c r="B369" s="16"/>
      <c r="C369" s="86"/>
      <c r="D369" s="86"/>
      <c r="E369" s="86"/>
      <c r="F369" s="86"/>
      <c r="G369" s="10"/>
      <c r="H369" s="10"/>
      <c r="I369" s="10"/>
      <c r="J369" s="8"/>
      <c r="K369" s="8"/>
    </row>
    <row r="370" spans="2:11" s="4" customFormat="1" ht="15" customHeight="1">
      <c r="B370" s="16"/>
      <c r="C370" s="86"/>
      <c r="D370" s="86"/>
      <c r="E370" s="86"/>
      <c r="F370" s="86"/>
      <c r="G370" s="10"/>
      <c r="H370" s="10"/>
      <c r="I370" s="10"/>
      <c r="J370" s="8"/>
      <c r="K370" s="8"/>
    </row>
    <row r="371" spans="2:11" s="4" customFormat="1" ht="15" customHeight="1">
      <c r="B371" s="16"/>
      <c r="C371" s="86"/>
      <c r="D371" s="86"/>
      <c r="E371" s="86"/>
      <c r="F371" s="86"/>
      <c r="G371" s="10"/>
      <c r="H371" s="10"/>
      <c r="I371" s="10"/>
      <c r="J371" s="8"/>
      <c r="K371" s="8"/>
    </row>
    <row r="372" spans="2:11" s="4" customFormat="1" ht="15" customHeight="1">
      <c r="B372" s="16"/>
      <c r="C372" s="86"/>
      <c r="D372" s="86"/>
      <c r="E372" s="86"/>
      <c r="F372" s="86"/>
      <c r="G372" s="10"/>
      <c r="H372" s="10"/>
      <c r="I372" s="10"/>
      <c r="J372" s="8"/>
      <c r="K372" s="8"/>
    </row>
    <row r="373" spans="2:11" s="4" customFormat="1" ht="15" customHeight="1">
      <c r="B373" s="16"/>
      <c r="C373" s="86"/>
      <c r="D373" s="86"/>
      <c r="E373" s="86"/>
      <c r="F373" s="86"/>
      <c r="G373" s="10"/>
      <c r="H373" s="10"/>
      <c r="I373" s="10"/>
      <c r="J373" s="8"/>
      <c r="K373" s="8"/>
    </row>
    <row r="374" spans="2:11" s="4" customFormat="1" ht="15" customHeight="1">
      <c r="B374" s="16"/>
      <c r="C374" s="86"/>
      <c r="D374" s="86"/>
      <c r="E374" s="86"/>
      <c r="F374" s="86"/>
      <c r="G374" s="10"/>
      <c r="H374" s="10"/>
      <c r="I374" s="10"/>
      <c r="J374" s="8"/>
      <c r="K374" s="8"/>
    </row>
    <row r="375" spans="2:11" s="4" customFormat="1" ht="15" customHeight="1">
      <c r="B375" s="16"/>
      <c r="C375" s="86"/>
      <c r="D375" s="86"/>
      <c r="E375" s="86"/>
      <c r="F375" s="86"/>
      <c r="G375" s="10"/>
      <c r="H375" s="10"/>
      <c r="I375" s="10"/>
      <c r="J375" s="8"/>
      <c r="K375" s="8"/>
    </row>
    <row r="376" spans="2:11" s="4" customFormat="1" ht="15" customHeight="1">
      <c r="B376" s="16"/>
      <c r="C376" s="86"/>
      <c r="D376" s="86"/>
      <c r="E376" s="86"/>
      <c r="F376" s="86"/>
      <c r="G376" s="10"/>
      <c r="H376" s="10"/>
      <c r="I376" s="10"/>
      <c r="J376" s="8"/>
      <c r="K376" s="8"/>
    </row>
    <row r="377" spans="2:11" s="4" customFormat="1" ht="15" customHeight="1">
      <c r="B377" s="16"/>
      <c r="C377" s="86"/>
      <c r="D377" s="86"/>
      <c r="E377" s="86"/>
      <c r="F377" s="86"/>
      <c r="G377" s="10"/>
      <c r="H377" s="10"/>
      <c r="I377" s="10"/>
      <c r="J377" s="8"/>
      <c r="K377" s="8"/>
    </row>
    <row r="378" spans="2:11" s="4" customFormat="1" ht="15" customHeight="1">
      <c r="B378" s="16"/>
      <c r="C378" s="86"/>
      <c r="D378" s="86"/>
      <c r="E378" s="86"/>
      <c r="F378" s="86"/>
      <c r="G378" s="10"/>
      <c r="H378" s="10"/>
      <c r="I378" s="10"/>
      <c r="J378" s="8"/>
      <c r="K378" s="8"/>
    </row>
    <row r="379" spans="2:11" s="4" customFormat="1" ht="15" customHeight="1">
      <c r="B379" s="16"/>
      <c r="C379" s="86"/>
      <c r="D379" s="86"/>
      <c r="E379" s="86"/>
      <c r="F379" s="86"/>
      <c r="G379" s="10"/>
      <c r="H379" s="10"/>
      <c r="I379" s="10"/>
      <c r="J379" s="8"/>
      <c r="K379" s="8"/>
    </row>
    <row r="380" spans="2:11" s="4" customFormat="1" ht="15" customHeight="1">
      <c r="B380" s="16"/>
      <c r="C380" s="86"/>
      <c r="D380" s="86"/>
      <c r="E380" s="86"/>
      <c r="F380" s="86"/>
      <c r="G380" s="10"/>
      <c r="H380" s="10"/>
      <c r="I380" s="10"/>
      <c r="J380" s="8"/>
      <c r="K380" s="8"/>
    </row>
    <row r="381" spans="2:11" s="4" customFormat="1" ht="15" customHeight="1">
      <c r="B381" s="16"/>
      <c r="C381" s="86"/>
      <c r="D381" s="86"/>
      <c r="E381" s="86"/>
      <c r="F381" s="86"/>
      <c r="G381" s="10"/>
      <c r="H381" s="10"/>
      <c r="I381" s="10"/>
      <c r="J381" s="8"/>
      <c r="K381" s="8"/>
    </row>
    <row r="382" spans="2:11" s="4" customFormat="1" ht="15" customHeight="1">
      <c r="B382" s="16"/>
      <c r="C382" s="86"/>
      <c r="D382" s="86"/>
      <c r="E382" s="86"/>
      <c r="F382" s="86"/>
      <c r="G382" s="10"/>
      <c r="H382" s="10"/>
      <c r="I382" s="10"/>
      <c r="J382" s="8"/>
      <c r="K382" s="8"/>
    </row>
    <row r="383" spans="2:11" s="4" customFormat="1" ht="15" customHeight="1">
      <c r="B383" s="16"/>
      <c r="C383" s="89"/>
      <c r="D383" s="89"/>
      <c r="E383" s="89"/>
      <c r="F383" s="89"/>
      <c r="G383" s="12"/>
      <c r="H383" s="10"/>
      <c r="I383" s="10"/>
      <c r="J383" s="8"/>
      <c r="K383" s="8"/>
    </row>
    <row r="384" spans="2:11" s="4" customFormat="1" ht="15" customHeight="1">
      <c r="B384" s="16"/>
      <c r="C384" s="89"/>
      <c r="D384" s="89"/>
      <c r="E384" s="89"/>
      <c r="F384" s="89"/>
      <c r="G384" s="12"/>
      <c r="H384" s="10"/>
      <c r="I384" s="10"/>
      <c r="J384" s="8"/>
      <c r="K384" s="8"/>
    </row>
    <row r="385" spans="2:11" s="4" customFormat="1" ht="15" customHeight="1">
      <c r="B385" s="16"/>
      <c r="C385" s="89"/>
      <c r="D385" s="89"/>
      <c r="E385" s="89"/>
      <c r="F385" s="89"/>
      <c r="G385" s="12"/>
      <c r="H385" s="10"/>
      <c r="I385" s="10"/>
      <c r="J385" s="8"/>
      <c r="K385" s="8"/>
    </row>
    <row r="386" spans="2:11" s="4" customFormat="1" ht="15" customHeight="1">
      <c r="B386" s="16"/>
      <c r="C386" s="89"/>
      <c r="D386" s="89"/>
      <c r="E386" s="89"/>
      <c r="F386" s="89"/>
      <c r="G386" s="12"/>
      <c r="H386" s="10"/>
      <c r="I386" s="10"/>
      <c r="J386" s="8"/>
      <c r="K386" s="8"/>
    </row>
    <row r="387" spans="2:11" s="4" customFormat="1" ht="15" customHeight="1">
      <c r="B387" s="16"/>
      <c r="C387" s="89"/>
      <c r="D387" s="89"/>
      <c r="E387" s="89"/>
      <c r="F387" s="89"/>
      <c r="G387" s="12"/>
      <c r="H387" s="10"/>
      <c r="I387" s="10"/>
      <c r="J387" s="8"/>
      <c r="K387" s="8"/>
    </row>
    <row r="388" spans="2:11" s="4" customFormat="1" ht="15" customHeight="1">
      <c r="B388" s="16"/>
      <c r="C388" s="89"/>
      <c r="D388" s="89"/>
      <c r="E388" s="89"/>
      <c r="F388" s="89"/>
      <c r="G388" s="12"/>
      <c r="H388" s="10"/>
      <c r="I388" s="10"/>
      <c r="J388" s="8"/>
      <c r="K388" s="8"/>
    </row>
    <row r="389" spans="2:11" s="4" customFormat="1" ht="15" customHeight="1">
      <c r="B389" s="16"/>
      <c r="C389" s="89"/>
      <c r="D389" s="89"/>
      <c r="E389" s="89"/>
      <c r="F389" s="89"/>
      <c r="G389" s="12"/>
      <c r="H389" s="10"/>
      <c r="I389" s="10"/>
      <c r="J389" s="8"/>
      <c r="K389" s="8"/>
    </row>
    <row r="390" spans="2:11" s="4" customFormat="1" ht="15" customHeight="1">
      <c r="B390" s="16"/>
      <c r="C390" s="89"/>
      <c r="D390" s="90"/>
      <c r="E390" s="90"/>
      <c r="F390" s="90"/>
      <c r="G390" s="12"/>
      <c r="H390" s="10"/>
      <c r="I390" s="10"/>
      <c r="J390" s="8"/>
      <c r="K390" s="8"/>
    </row>
    <row r="391" spans="2:11" s="4" customFormat="1" ht="15" customHeight="1">
      <c r="B391" s="16"/>
      <c r="C391" s="89"/>
      <c r="D391" s="90"/>
      <c r="E391" s="90"/>
      <c r="F391" s="90"/>
      <c r="G391" s="14"/>
      <c r="H391" s="10"/>
      <c r="I391" s="10"/>
      <c r="J391" s="8"/>
      <c r="K391" s="8"/>
    </row>
    <row r="392" spans="2:11" s="4" customFormat="1" ht="15" customHeight="1">
      <c r="B392" s="16"/>
      <c r="C392" s="89"/>
      <c r="D392" s="90"/>
      <c r="E392" s="90"/>
      <c r="F392" s="90"/>
      <c r="G392" s="14"/>
      <c r="H392" s="10"/>
      <c r="I392" s="10"/>
      <c r="J392" s="8"/>
      <c r="K392" s="8"/>
    </row>
    <row r="393" spans="2:11" s="4" customFormat="1" ht="15" customHeight="1">
      <c r="B393" s="16"/>
      <c r="C393" s="86"/>
      <c r="D393" s="86"/>
      <c r="E393" s="86"/>
      <c r="F393" s="86"/>
      <c r="G393" s="10"/>
      <c r="H393" s="10"/>
      <c r="I393" s="10"/>
      <c r="J393" s="8"/>
      <c r="K393" s="8"/>
    </row>
    <row r="394" spans="2:11" s="4" customFormat="1" ht="15" customHeight="1">
      <c r="B394" s="16"/>
      <c r="C394" s="86"/>
      <c r="D394" s="86"/>
      <c r="E394" s="86"/>
      <c r="F394" s="86"/>
      <c r="G394" s="10"/>
      <c r="H394" s="10"/>
      <c r="I394" s="10"/>
      <c r="J394" s="8"/>
      <c r="K394" s="8"/>
    </row>
    <row r="395" spans="2:11" s="4" customFormat="1" ht="15" customHeight="1">
      <c r="B395" s="16"/>
      <c r="C395" s="86"/>
      <c r="D395" s="86"/>
      <c r="E395" s="86"/>
      <c r="F395" s="86"/>
      <c r="G395" s="10"/>
      <c r="H395" s="10"/>
      <c r="I395" s="10"/>
      <c r="J395" s="8"/>
      <c r="K395" s="8"/>
    </row>
    <row r="396" spans="2:11" s="4" customFormat="1" ht="15" customHeight="1">
      <c r="B396" s="16"/>
      <c r="C396" s="86"/>
      <c r="D396" s="86"/>
      <c r="E396" s="86"/>
      <c r="F396" s="86"/>
      <c r="G396" s="10"/>
      <c r="H396" s="10"/>
      <c r="I396" s="10"/>
      <c r="J396" s="8"/>
      <c r="K396" s="8"/>
    </row>
    <row r="397" spans="2:11" s="4" customFormat="1" ht="15" customHeight="1">
      <c r="B397" s="16"/>
      <c r="C397" s="86"/>
      <c r="D397" s="86"/>
      <c r="E397" s="86"/>
      <c r="F397" s="86"/>
      <c r="G397" s="10"/>
      <c r="H397" s="10"/>
      <c r="I397" s="10"/>
      <c r="J397" s="8"/>
      <c r="K397" s="8"/>
    </row>
    <row r="398" spans="2:11" s="4" customFormat="1" ht="15" customHeight="1">
      <c r="B398" s="16"/>
      <c r="C398" s="86"/>
      <c r="D398" s="86"/>
      <c r="E398" s="86"/>
      <c r="F398" s="86"/>
      <c r="G398" s="10"/>
      <c r="H398" s="10"/>
      <c r="I398" s="10"/>
      <c r="J398" s="8"/>
      <c r="K398" s="8"/>
    </row>
    <row r="399" spans="2:11" s="4" customFormat="1" ht="15" customHeight="1">
      <c r="B399" s="16"/>
      <c r="C399" s="86"/>
      <c r="D399" s="86"/>
      <c r="E399" s="86"/>
      <c r="F399" s="86"/>
      <c r="G399" s="10"/>
      <c r="H399" s="10"/>
      <c r="I399" s="10"/>
      <c r="J399" s="8"/>
      <c r="K399" s="8"/>
    </row>
    <row r="400" spans="2:11" s="4" customFormat="1" ht="15" customHeight="1">
      <c r="B400" s="16"/>
      <c r="C400" s="86"/>
      <c r="D400" s="86"/>
      <c r="E400" s="86"/>
      <c r="F400" s="86"/>
      <c r="G400" s="10"/>
      <c r="H400" s="10"/>
      <c r="I400" s="10"/>
      <c r="J400" s="8"/>
      <c r="K400" s="8"/>
    </row>
    <row r="401" spans="2:11" s="4" customFormat="1" ht="15" customHeight="1">
      <c r="B401" s="16"/>
      <c r="C401" s="86"/>
      <c r="D401" s="86"/>
      <c r="E401" s="86"/>
      <c r="F401" s="86"/>
      <c r="G401" s="10"/>
      <c r="H401" s="10"/>
      <c r="I401" s="10"/>
      <c r="J401" s="8"/>
      <c r="K401" s="8"/>
    </row>
    <row r="402" spans="2:11" s="4" customFormat="1" ht="15" customHeight="1">
      <c r="B402" s="16"/>
      <c r="C402" s="86"/>
      <c r="D402" s="86"/>
      <c r="E402" s="86"/>
      <c r="F402" s="86"/>
      <c r="G402" s="10"/>
      <c r="H402" s="10"/>
      <c r="I402" s="10"/>
      <c r="J402" s="8"/>
      <c r="K402" s="8"/>
    </row>
    <row r="403" spans="2:11" s="4" customFormat="1" ht="15" customHeight="1">
      <c r="B403" s="16"/>
      <c r="C403" s="86"/>
      <c r="D403" s="86"/>
      <c r="E403" s="86"/>
      <c r="F403" s="86"/>
      <c r="G403" s="10"/>
      <c r="H403" s="10"/>
      <c r="I403" s="10"/>
      <c r="J403" s="8"/>
      <c r="K403" s="8"/>
    </row>
    <row r="404" spans="2:11" s="4" customFormat="1" ht="15" customHeight="1">
      <c r="B404" s="16"/>
      <c r="C404" s="86"/>
      <c r="D404" s="86"/>
      <c r="E404" s="86"/>
      <c r="F404" s="86"/>
      <c r="G404" s="10"/>
      <c r="H404" s="10"/>
      <c r="I404" s="10"/>
      <c r="J404" s="8"/>
      <c r="K404" s="8"/>
    </row>
    <row r="405" spans="2:11" s="4" customFormat="1" ht="15" customHeight="1">
      <c r="B405" s="16"/>
      <c r="C405" s="86"/>
      <c r="D405" s="86"/>
      <c r="E405" s="86"/>
      <c r="F405" s="86"/>
      <c r="G405" s="10"/>
      <c r="H405" s="10"/>
      <c r="I405" s="10"/>
      <c r="J405" s="8"/>
      <c r="K405" s="8"/>
    </row>
    <row r="406" spans="2:11" s="4" customFormat="1" ht="15" customHeight="1">
      <c r="B406" s="16"/>
      <c r="C406" s="86"/>
      <c r="D406" s="86"/>
      <c r="E406" s="86"/>
      <c r="F406" s="86"/>
      <c r="G406" s="10"/>
      <c r="H406" s="10"/>
      <c r="I406" s="10"/>
      <c r="J406" s="8"/>
      <c r="K406" s="8"/>
    </row>
    <row r="407" spans="2:11" s="4" customFormat="1" ht="15" customHeight="1">
      <c r="B407" s="16"/>
      <c r="C407" s="86"/>
      <c r="D407" s="86"/>
      <c r="E407" s="86"/>
      <c r="F407" s="86"/>
      <c r="G407" s="10"/>
      <c r="H407" s="10"/>
      <c r="I407" s="10"/>
      <c r="J407" s="8"/>
      <c r="K407" s="8"/>
    </row>
    <row r="408" spans="2:11" s="4" customFormat="1" ht="15" customHeight="1">
      <c r="B408" s="16"/>
      <c r="C408" s="86"/>
      <c r="D408" s="86"/>
      <c r="E408" s="86"/>
      <c r="F408" s="86"/>
      <c r="G408" s="10"/>
      <c r="H408" s="10"/>
      <c r="I408" s="10"/>
      <c r="J408" s="8"/>
      <c r="K408" s="8"/>
    </row>
    <row r="409" spans="2:11" s="4" customFormat="1" ht="15" customHeight="1">
      <c r="B409" s="16"/>
      <c r="C409" s="86"/>
      <c r="D409" s="86"/>
      <c r="E409" s="86"/>
      <c r="F409" s="86"/>
      <c r="G409" s="10"/>
      <c r="H409" s="10"/>
      <c r="I409" s="10"/>
      <c r="J409" s="8"/>
      <c r="K409" s="8"/>
    </row>
    <row r="410" spans="2:11" s="4" customFormat="1" ht="15" customHeight="1">
      <c r="B410" s="16"/>
      <c r="C410" s="86"/>
      <c r="D410" s="86"/>
      <c r="E410" s="86"/>
      <c r="F410" s="86"/>
      <c r="G410" s="10"/>
      <c r="H410" s="10"/>
      <c r="I410" s="10"/>
      <c r="J410" s="8"/>
      <c r="K410" s="8"/>
    </row>
    <row r="411" spans="2:11" s="4" customFormat="1" ht="15" customHeight="1">
      <c r="B411" s="16"/>
      <c r="C411" s="86"/>
      <c r="D411" s="86"/>
      <c r="E411" s="86"/>
      <c r="F411" s="86"/>
      <c r="G411" s="10"/>
      <c r="H411" s="10"/>
      <c r="I411" s="10"/>
      <c r="J411" s="8"/>
      <c r="K411" s="8"/>
    </row>
    <row r="412" spans="2:11" s="4" customFormat="1" ht="15" customHeight="1">
      <c r="B412" s="16"/>
      <c r="C412" s="86"/>
      <c r="D412" s="86"/>
      <c r="E412" s="86"/>
      <c r="F412" s="86"/>
      <c r="G412" s="10"/>
      <c r="H412" s="10"/>
      <c r="I412" s="10"/>
      <c r="J412" s="8"/>
      <c r="K412" s="8"/>
    </row>
    <row r="413" spans="2:11" s="4" customFormat="1" ht="15" customHeight="1">
      <c r="B413" s="16"/>
      <c r="C413" s="86"/>
      <c r="D413" s="86"/>
      <c r="E413" s="86"/>
      <c r="F413" s="86"/>
      <c r="G413" s="10"/>
      <c r="H413" s="10"/>
      <c r="I413" s="10"/>
      <c r="J413" s="8"/>
      <c r="K413" s="8"/>
    </row>
    <row r="414" spans="2:11" s="4" customFormat="1" ht="15" customHeight="1">
      <c r="B414" s="16"/>
      <c r="C414" s="86"/>
      <c r="D414" s="86"/>
      <c r="E414" s="86"/>
      <c r="F414" s="86"/>
      <c r="G414" s="10"/>
      <c r="H414" s="10"/>
      <c r="I414" s="10"/>
      <c r="J414" s="8"/>
      <c r="K414" s="8"/>
    </row>
    <row r="415" spans="2:11" s="4" customFormat="1" ht="15" customHeight="1">
      <c r="B415" s="16"/>
      <c r="C415" s="86"/>
      <c r="D415" s="86"/>
      <c r="E415" s="86"/>
      <c r="F415" s="86"/>
      <c r="G415" s="10"/>
      <c r="H415" s="10"/>
      <c r="I415" s="10"/>
      <c r="J415" s="8"/>
      <c r="K415" s="8"/>
    </row>
    <row r="416" spans="2:11" s="4" customFormat="1" ht="15" customHeight="1">
      <c r="B416" s="16"/>
      <c r="C416" s="86"/>
      <c r="D416" s="86"/>
      <c r="E416" s="86"/>
      <c r="F416" s="86"/>
      <c r="G416" s="10"/>
      <c r="H416" s="10"/>
      <c r="I416" s="10"/>
      <c r="J416" s="8"/>
      <c r="K416" s="8"/>
    </row>
    <row r="417" spans="2:11" s="4" customFormat="1" ht="15" customHeight="1">
      <c r="B417" s="16"/>
      <c r="C417" s="86"/>
      <c r="D417" s="86"/>
      <c r="E417" s="86"/>
      <c r="F417" s="86"/>
      <c r="G417" s="10"/>
      <c r="H417" s="10"/>
      <c r="I417" s="10"/>
      <c r="J417" s="8"/>
      <c r="K417" s="8"/>
    </row>
    <row r="418" spans="2:11" s="4" customFormat="1" ht="15" customHeight="1">
      <c r="B418" s="16"/>
      <c r="C418" s="89"/>
      <c r="D418" s="86"/>
      <c r="E418" s="86"/>
      <c r="F418" s="86"/>
      <c r="G418" s="10"/>
      <c r="H418" s="10"/>
      <c r="I418" s="10"/>
      <c r="J418" s="8"/>
      <c r="K418" s="8"/>
    </row>
    <row r="419" spans="2:11" s="4" customFormat="1" ht="15" customHeight="1">
      <c r="B419" s="16"/>
      <c r="C419" s="86"/>
      <c r="D419" s="86"/>
      <c r="E419" s="86"/>
      <c r="F419" s="86"/>
      <c r="G419" s="10"/>
      <c r="H419" s="10"/>
      <c r="I419" s="10"/>
      <c r="J419" s="8"/>
      <c r="K419" s="8"/>
    </row>
    <row r="420" spans="2:11" s="4" customFormat="1" ht="15" customHeight="1">
      <c r="B420" s="16"/>
      <c r="C420" s="86"/>
      <c r="D420" s="86"/>
      <c r="E420" s="86"/>
      <c r="F420" s="86"/>
      <c r="G420" s="10"/>
      <c r="H420" s="10"/>
      <c r="I420" s="10"/>
      <c r="J420" s="8"/>
      <c r="K420" s="8"/>
    </row>
    <row r="421" spans="2:11" s="4" customFormat="1" ht="15" customHeight="1">
      <c r="B421" s="16"/>
      <c r="C421" s="86"/>
      <c r="D421" s="86"/>
      <c r="E421" s="86"/>
      <c r="F421" s="86"/>
      <c r="G421" s="10"/>
      <c r="H421" s="10"/>
      <c r="I421" s="10"/>
      <c r="J421" s="8"/>
      <c r="K421" s="8"/>
    </row>
    <row r="422" spans="2:11" s="4" customFormat="1" ht="15" customHeight="1">
      <c r="B422" s="16"/>
      <c r="C422" s="86"/>
      <c r="D422" s="86"/>
      <c r="E422" s="86"/>
      <c r="F422" s="86"/>
      <c r="G422" s="10"/>
      <c r="H422" s="10"/>
      <c r="I422" s="10"/>
      <c r="J422" s="8"/>
      <c r="K422" s="8"/>
    </row>
    <row r="423" spans="2:11" s="4" customFormat="1" ht="15" customHeight="1">
      <c r="B423" s="16"/>
      <c r="C423" s="86"/>
      <c r="D423" s="86"/>
      <c r="E423" s="86"/>
      <c r="F423" s="86"/>
      <c r="G423" s="10"/>
      <c r="H423" s="10"/>
      <c r="I423" s="10"/>
      <c r="J423" s="8"/>
      <c r="K423" s="8"/>
    </row>
    <row r="424" spans="2:11" s="4" customFormat="1" ht="15" customHeight="1">
      <c r="B424" s="16"/>
      <c r="C424" s="89"/>
      <c r="D424" s="90"/>
      <c r="E424" s="90"/>
      <c r="F424" s="90"/>
      <c r="G424" s="12"/>
      <c r="H424" s="10"/>
      <c r="I424" s="10"/>
      <c r="J424" s="8"/>
      <c r="K424" s="8"/>
    </row>
    <row r="425" spans="2:11" s="4" customFormat="1" ht="15" customHeight="1">
      <c r="B425" s="16"/>
      <c r="C425" s="86"/>
      <c r="D425" s="86"/>
      <c r="E425" s="86"/>
      <c r="F425" s="86"/>
      <c r="G425" s="10"/>
      <c r="H425" s="10"/>
      <c r="I425" s="10"/>
      <c r="J425" s="8"/>
      <c r="K425" s="8"/>
    </row>
    <row r="426" spans="2:11" s="4" customFormat="1" ht="15" customHeight="1">
      <c r="B426" s="16"/>
      <c r="C426" s="89"/>
      <c r="D426" s="89"/>
      <c r="E426" s="89"/>
      <c r="F426" s="89"/>
      <c r="G426" s="12"/>
      <c r="H426" s="10"/>
      <c r="I426" s="10"/>
      <c r="J426" s="8"/>
      <c r="K426" s="8"/>
    </row>
    <row r="427" spans="2:11" s="4" customFormat="1" ht="15" customHeight="1">
      <c r="B427" s="16"/>
      <c r="C427" s="89"/>
      <c r="D427" s="86"/>
      <c r="E427" s="86"/>
      <c r="F427" s="86"/>
      <c r="G427" s="10"/>
      <c r="H427" s="10"/>
      <c r="I427" s="10"/>
      <c r="J427" s="8"/>
      <c r="K427" s="8"/>
    </row>
    <row r="428" spans="2:11" s="4" customFormat="1" ht="15" customHeight="1">
      <c r="B428" s="16"/>
      <c r="C428" s="89"/>
      <c r="D428" s="86"/>
      <c r="E428" s="86"/>
      <c r="F428" s="86"/>
      <c r="G428" s="10"/>
      <c r="H428" s="10"/>
      <c r="I428" s="10"/>
      <c r="J428" s="8"/>
      <c r="K428" s="8"/>
    </row>
    <row r="429" spans="2:11" s="4" customFormat="1" ht="15" customHeight="1">
      <c r="B429" s="16"/>
      <c r="C429" s="89"/>
      <c r="D429" s="86"/>
      <c r="E429" s="86"/>
      <c r="F429" s="86"/>
      <c r="G429" s="10"/>
      <c r="H429" s="10"/>
      <c r="I429" s="10"/>
      <c r="J429" s="8"/>
      <c r="K429" s="8"/>
    </row>
    <row r="430" spans="2:11" s="4" customFormat="1" ht="15" customHeight="1">
      <c r="B430" s="16"/>
      <c r="C430" s="89"/>
      <c r="D430" s="86"/>
      <c r="E430" s="86"/>
      <c r="F430" s="86"/>
      <c r="G430" s="10"/>
      <c r="H430" s="10"/>
      <c r="I430" s="10"/>
      <c r="J430" s="8"/>
      <c r="K430" s="8"/>
    </row>
    <row r="431" spans="2:11" s="4" customFormat="1" ht="15" customHeight="1">
      <c r="B431" s="16"/>
      <c r="C431" s="89"/>
      <c r="D431" s="86"/>
      <c r="E431" s="86"/>
      <c r="F431" s="86"/>
      <c r="G431" s="10"/>
      <c r="H431" s="10"/>
      <c r="I431" s="10"/>
      <c r="J431" s="8"/>
      <c r="K431" s="8"/>
    </row>
    <row r="432" spans="2:11" s="4" customFormat="1" ht="15" customHeight="1">
      <c r="B432" s="16"/>
      <c r="C432" s="89"/>
      <c r="D432" s="86"/>
      <c r="E432" s="86"/>
      <c r="F432" s="86"/>
      <c r="G432" s="10"/>
      <c r="H432" s="10"/>
      <c r="I432" s="10"/>
      <c r="J432" s="8"/>
      <c r="K432" s="8"/>
    </row>
    <row r="433" spans="2:11" s="4" customFormat="1" ht="15" customHeight="1">
      <c r="B433" s="16"/>
      <c r="C433" s="89"/>
      <c r="D433" s="86"/>
      <c r="E433" s="86"/>
      <c r="F433" s="86"/>
      <c r="G433" s="10"/>
      <c r="H433" s="10"/>
      <c r="I433" s="10"/>
      <c r="J433" s="8"/>
      <c r="K433" s="8"/>
    </row>
    <row r="434" spans="2:11" s="4" customFormat="1" ht="15" customHeight="1">
      <c r="B434" s="16"/>
      <c r="C434" s="89"/>
      <c r="D434" s="86"/>
      <c r="E434" s="86"/>
      <c r="F434" s="86"/>
      <c r="G434" s="10"/>
      <c r="H434" s="10"/>
      <c r="I434" s="10"/>
      <c r="J434" s="8"/>
      <c r="K434" s="8"/>
    </row>
    <row r="435" spans="2:11" s="4" customFormat="1" ht="15" customHeight="1">
      <c r="B435" s="16"/>
      <c r="C435" s="89"/>
      <c r="D435" s="89"/>
      <c r="E435" s="89"/>
      <c r="F435" s="89"/>
      <c r="G435" s="12"/>
      <c r="H435" s="10"/>
      <c r="I435" s="10"/>
      <c r="J435" s="8"/>
      <c r="K435" s="8"/>
    </row>
    <row r="436" spans="2:11" s="4" customFormat="1" ht="15" customHeight="1">
      <c r="B436" s="16"/>
      <c r="C436" s="89"/>
      <c r="D436" s="89"/>
      <c r="E436" s="89"/>
      <c r="F436" s="89"/>
      <c r="G436" s="12"/>
      <c r="H436" s="10"/>
      <c r="I436" s="10"/>
      <c r="J436" s="8"/>
      <c r="K436" s="8"/>
    </row>
    <row r="437" spans="2:11" s="4" customFormat="1" ht="15" customHeight="1">
      <c r="B437" s="16"/>
      <c r="C437" s="89"/>
      <c r="D437" s="86"/>
      <c r="E437" s="86"/>
      <c r="F437" s="86"/>
      <c r="G437" s="10"/>
      <c r="H437" s="10"/>
      <c r="I437" s="10"/>
      <c r="J437" s="8"/>
      <c r="K437" s="8"/>
    </row>
    <row r="438" spans="2:11" s="4" customFormat="1" ht="15" customHeight="1">
      <c r="B438" s="16"/>
      <c r="C438" s="89"/>
      <c r="D438" s="86"/>
      <c r="E438" s="86"/>
      <c r="F438" s="86"/>
      <c r="G438" s="10"/>
      <c r="H438" s="10"/>
      <c r="I438" s="10"/>
      <c r="J438" s="8"/>
      <c r="K438" s="8"/>
    </row>
    <row r="439" spans="2:11" s="4" customFormat="1" ht="15" customHeight="1">
      <c r="B439" s="16"/>
      <c r="C439" s="89"/>
      <c r="D439" s="86"/>
      <c r="E439" s="86"/>
      <c r="F439" s="86"/>
      <c r="G439" s="10"/>
      <c r="H439" s="10"/>
      <c r="I439" s="10"/>
      <c r="J439" s="8"/>
      <c r="K439" s="8"/>
    </row>
    <row r="440" spans="2:11" s="4" customFormat="1" ht="15" customHeight="1">
      <c r="B440" s="16"/>
      <c r="C440" s="89"/>
      <c r="D440" s="86"/>
      <c r="E440" s="86"/>
      <c r="F440" s="86"/>
      <c r="G440" s="10"/>
      <c r="H440" s="10"/>
      <c r="I440" s="10"/>
      <c r="J440" s="8"/>
      <c r="K440" s="8"/>
    </row>
    <row r="441" spans="2:11" s="4" customFormat="1" ht="15" customHeight="1">
      <c r="B441" s="16"/>
      <c r="C441" s="89"/>
      <c r="D441" s="86"/>
      <c r="E441" s="86"/>
      <c r="F441" s="86"/>
      <c r="G441" s="10"/>
      <c r="H441" s="10"/>
      <c r="I441" s="10"/>
      <c r="J441" s="8"/>
      <c r="K441" s="8"/>
    </row>
    <row r="442" spans="2:11" s="4" customFormat="1" ht="15" customHeight="1">
      <c r="B442" s="16"/>
      <c r="C442" s="89"/>
      <c r="D442" s="86"/>
      <c r="E442" s="86"/>
      <c r="F442" s="86"/>
      <c r="G442" s="10"/>
      <c r="H442" s="10"/>
      <c r="I442" s="10"/>
      <c r="J442" s="8"/>
      <c r="K442" s="8"/>
    </row>
    <row r="443" spans="2:11" s="4" customFormat="1" ht="15" customHeight="1">
      <c r="B443" s="16"/>
      <c r="C443" s="89"/>
      <c r="D443" s="86"/>
      <c r="E443" s="86"/>
      <c r="F443" s="86"/>
      <c r="G443" s="10"/>
      <c r="H443" s="10"/>
      <c r="I443" s="10"/>
      <c r="J443" s="8"/>
      <c r="K443" s="8"/>
    </row>
    <row r="444" spans="2:11" s="4" customFormat="1" ht="15" customHeight="1">
      <c r="B444" s="16"/>
      <c r="C444" s="89"/>
      <c r="D444" s="86"/>
      <c r="E444" s="86"/>
      <c r="F444" s="86"/>
      <c r="G444" s="10"/>
      <c r="H444" s="10"/>
      <c r="I444" s="10"/>
      <c r="J444" s="8"/>
      <c r="K444" s="8"/>
    </row>
    <row r="445" spans="2:11" s="4" customFormat="1" ht="15" customHeight="1">
      <c r="B445" s="16"/>
      <c r="C445" s="89"/>
      <c r="D445" s="86"/>
      <c r="E445" s="86"/>
      <c r="F445" s="86"/>
      <c r="G445" s="10"/>
      <c r="H445" s="10"/>
      <c r="I445" s="10"/>
      <c r="J445" s="8"/>
      <c r="K445" s="8"/>
    </row>
    <row r="446" spans="2:11" s="4" customFormat="1" ht="15" customHeight="1">
      <c r="B446" s="16"/>
      <c r="C446" s="89"/>
      <c r="D446" s="86"/>
      <c r="E446" s="86"/>
      <c r="F446" s="86"/>
      <c r="G446" s="10"/>
      <c r="H446" s="10"/>
      <c r="I446" s="10"/>
      <c r="J446" s="8"/>
      <c r="K446" s="8"/>
    </row>
    <row r="447" spans="2:11" s="4" customFormat="1" ht="15" customHeight="1">
      <c r="B447" s="16"/>
      <c r="C447" s="89"/>
      <c r="D447" s="89"/>
      <c r="E447" s="89"/>
      <c r="F447" s="89"/>
      <c r="G447" s="12"/>
      <c r="H447" s="10"/>
      <c r="I447" s="10"/>
      <c r="J447" s="8"/>
      <c r="K447" s="8"/>
    </row>
    <row r="448" spans="2:11" s="4" customFormat="1" ht="15" customHeight="1">
      <c r="B448" s="16"/>
      <c r="C448" s="89"/>
      <c r="D448" s="89"/>
      <c r="E448" s="89"/>
      <c r="F448" s="89"/>
      <c r="G448" s="12"/>
      <c r="H448" s="10"/>
      <c r="I448" s="10"/>
      <c r="J448" s="8"/>
      <c r="K448" s="8"/>
    </row>
    <row r="449" spans="2:11" s="4" customFormat="1" ht="15" customHeight="1">
      <c r="B449" s="16"/>
      <c r="C449" s="89"/>
      <c r="D449" s="86"/>
      <c r="E449" s="86"/>
      <c r="F449" s="86"/>
      <c r="G449" s="10"/>
      <c r="H449" s="10"/>
      <c r="I449" s="10"/>
      <c r="J449" s="8"/>
      <c r="K449" s="8"/>
    </row>
    <row r="450" spans="2:11" s="4" customFormat="1" ht="15" customHeight="1">
      <c r="B450" s="16"/>
      <c r="C450" s="89"/>
      <c r="D450" s="89"/>
      <c r="E450" s="89"/>
      <c r="F450" s="89"/>
      <c r="G450" s="12"/>
      <c r="H450" s="10"/>
      <c r="I450" s="10"/>
      <c r="J450" s="8"/>
      <c r="K450" s="8"/>
    </row>
    <row r="451" spans="2:11" s="4" customFormat="1" ht="15" customHeight="1">
      <c r="B451" s="16"/>
      <c r="C451" s="89"/>
      <c r="D451" s="89"/>
      <c r="E451" s="89"/>
      <c r="F451" s="89"/>
      <c r="G451" s="12"/>
      <c r="H451" s="10"/>
      <c r="I451" s="10"/>
      <c r="J451" s="8"/>
      <c r="K451" s="8"/>
    </row>
    <row r="452" spans="2:11" s="4" customFormat="1" ht="15" customHeight="1">
      <c r="B452" s="16"/>
      <c r="C452" s="89"/>
      <c r="D452" s="86"/>
      <c r="E452" s="86"/>
      <c r="F452" s="86"/>
      <c r="G452" s="10"/>
      <c r="H452" s="10"/>
      <c r="I452" s="10"/>
      <c r="J452" s="8"/>
      <c r="K452" s="8"/>
    </row>
    <row r="453" spans="2:11" s="4" customFormat="1" ht="15" customHeight="1">
      <c r="B453" s="16"/>
      <c r="C453" s="89"/>
      <c r="D453" s="86"/>
      <c r="E453" s="86"/>
      <c r="F453" s="86"/>
      <c r="G453" s="10"/>
      <c r="H453" s="10"/>
      <c r="I453" s="10"/>
      <c r="J453" s="8"/>
      <c r="K453" s="8"/>
    </row>
    <row r="454" spans="2:11" s="4" customFormat="1" ht="15" customHeight="1">
      <c r="B454" s="16"/>
      <c r="C454" s="89"/>
      <c r="D454" s="89"/>
      <c r="E454" s="89"/>
      <c r="F454" s="89"/>
      <c r="G454" s="12"/>
      <c r="H454" s="10"/>
      <c r="I454" s="10"/>
      <c r="J454" s="8"/>
      <c r="K454" s="8"/>
    </row>
    <row r="455" spans="2:11" s="4" customFormat="1" ht="15" customHeight="1">
      <c r="B455" s="16"/>
      <c r="C455" s="89"/>
      <c r="D455" s="86"/>
      <c r="E455" s="86"/>
      <c r="F455" s="86"/>
      <c r="G455" s="10"/>
      <c r="H455" s="10"/>
      <c r="I455" s="10"/>
      <c r="J455" s="8"/>
      <c r="K455" s="8"/>
    </row>
    <row r="456" spans="2:11" s="4" customFormat="1" ht="15" customHeight="1">
      <c r="B456" s="16"/>
      <c r="C456" s="89"/>
      <c r="D456" s="89"/>
      <c r="E456" s="89"/>
      <c r="F456" s="89"/>
      <c r="G456" s="12"/>
      <c r="H456" s="10"/>
      <c r="I456" s="10"/>
      <c r="J456" s="8"/>
      <c r="K456" s="8"/>
    </row>
    <row r="457" spans="2:11" s="4" customFormat="1" ht="15" customHeight="1">
      <c r="B457" s="16"/>
      <c r="C457" s="90"/>
      <c r="D457" s="86"/>
      <c r="E457" s="86"/>
      <c r="F457" s="86"/>
      <c r="G457" s="10"/>
      <c r="H457" s="10"/>
      <c r="I457" s="10"/>
      <c r="J457" s="8"/>
      <c r="K457" s="8"/>
    </row>
    <row r="458" spans="2:11" s="4" customFormat="1" ht="15" customHeight="1">
      <c r="B458" s="16"/>
      <c r="C458" s="90"/>
      <c r="D458" s="86"/>
      <c r="E458" s="86"/>
      <c r="F458" s="86"/>
      <c r="G458" s="10"/>
      <c r="H458" s="10"/>
      <c r="I458" s="10"/>
      <c r="J458" s="8"/>
      <c r="K458" s="8"/>
    </row>
    <row r="459" spans="2:11" s="4" customFormat="1" ht="15" customHeight="1">
      <c r="B459" s="16"/>
      <c r="C459" s="90"/>
      <c r="D459" s="86"/>
      <c r="E459" s="86"/>
      <c r="F459" s="86"/>
      <c r="G459" s="10"/>
      <c r="H459" s="10"/>
      <c r="I459" s="10"/>
      <c r="J459" s="8"/>
      <c r="K459" s="8"/>
    </row>
    <row r="460" spans="2:11" s="4" customFormat="1" ht="15" customHeight="1">
      <c r="B460" s="16"/>
      <c r="C460" s="90"/>
      <c r="D460" s="86"/>
      <c r="E460" s="86"/>
      <c r="F460" s="86"/>
      <c r="G460" s="10"/>
      <c r="H460" s="10"/>
      <c r="I460" s="10"/>
      <c r="J460" s="8"/>
      <c r="K460" s="8"/>
    </row>
    <row r="461" spans="2:11" s="4" customFormat="1" ht="15" customHeight="1">
      <c r="B461" s="16"/>
      <c r="C461" s="90"/>
      <c r="D461" s="89"/>
      <c r="E461" s="89"/>
      <c r="F461" s="89"/>
      <c r="G461" s="12"/>
      <c r="H461" s="10"/>
      <c r="I461" s="10"/>
      <c r="J461" s="8"/>
      <c r="K461" s="8"/>
    </row>
    <row r="462" spans="2:11" s="4" customFormat="1" ht="15" customHeight="1">
      <c r="B462" s="16"/>
      <c r="C462" s="90"/>
      <c r="D462" s="89"/>
      <c r="E462" s="89"/>
      <c r="F462" s="89"/>
      <c r="G462" s="12"/>
      <c r="H462" s="10"/>
      <c r="I462" s="10"/>
      <c r="J462" s="8"/>
      <c r="K462" s="8"/>
    </row>
    <row r="463" spans="2:11" s="4" customFormat="1" ht="15" customHeight="1">
      <c r="B463" s="16"/>
      <c r="C463" s="90"/>
      <c r="D463" s="89"/>
      <c r="E463" s="89"/>
      <c r="F463" s="89"/>
      <c r="G463" s="12"/>
      <c r="H463" s="10"/>
      <c r="I463" s="10"/>
      <c r="J463" s="8"/>
      <c r="K463" s="8"/>
    </row>
    <row r="464" spans="2:11" s="4" customFormat="1" ht="15" customHeight="1">
      <c r="B464" s="16"/>
      <c r="C464" s="90"/>
      <c r="D464" s="86"/>
      <c r="E464" s="86"/>
      <c r="F464" s="86"/>
      <c r="G464" s="10"/>
      <c r="H464" s="10"/>
      <c r="I464" s="10"/>
      <c r="J464" s="8"/>
      <c r="K464" s="8"/>
    </row>
    <row r="465" spans="2:11" s="4" customFormat="1" ht="15" customHeight="1">
      <c r="B465" s="16"/>
      <c r="C465" s="90"/>
      <c r="D465" s="86"/>
      <c r="E465" s="86"/>
      <c r="F465" s="86"/>
      <c r="G465" s="10"/>
      <c r="H465" s="10"/>
      <c r="I465" s="10"/>
      <c r="J465" s="8"/>
      <c r="K465" s="8"/>
    </row>
    <row r="466" spans="2:11" s="4" customFormat="1" ht="15" customHeight="1">
      <c r="B466" s="16"/>
      <c r="C466" s="90"/>
      <c r="D466" s="89"/>
      <c r="E466" s="89"/>
      <c r="F466" s="89"/>
      <c r="G466" s="12"/>
      <c r="H466" s="10"/>
      <c r="I466" s="10"/>
      <c r="J466" s="8"/>
      <c r="K466" s="8"/>
    </row>
    <row r="467" spans="2:11" s="4" customFormat="1" ht="15" customHeight="1">
      <c r="B467" s="16"/>
      <c r="C467" s="90"/>
      <c r="D467" s="86"/>
      <c r="E467" s="86"/>
      <c r="F467" s="86"/>
      <c r="G467" s="10"/>
      <c r="H467" s="10"/>
      <c r="I467" s="10"/>
      <c r="J467" s="8"/>
      <c r="K467" s="8"/>
    </row>
    <row r="468" spans="2:11" s="4" customFormat="1" ht="15" customHeight="1">
      <c r="B468" s="16"/>
      <c r="C468" s="90"/>
      <c r="D468" s="89"/>
      <c r="E468" s="89"/>
      <c r="F468" s="89"/>
      <c r="G468" s="12"/>
      <c r="H468" s="10"/>
      <c r="I468" s="10"/>
      <c r="J468" s="8"/>
      <c r="K468" s="8"/>
    </row>
    <row r="469" spans="2:11" s="4" customFormat="1" ht="15" customHeight="1">
      <c r="B469" s="16"/>
      <c r="C469" s="90"/>
      <c r="D469" s="89"/>
      <c r="E469" s="89"/>
      <c r="F469" s="89"/>
      <c r="G469" s="12"/>
      <c r="H469" s="10"/>
      <c r="I469" s="10"/>
      <c r="J469" s="8"/>
      <c r="K469" s="8"/>
    </row>
    <row r="470" spans="2:11" s="4" customFormat="1" ht="15" customHeight="1">
      <c r="B470" s="16"/>
      <c r="C470" s="86"/>
      <c r="D470" s="89"/>
      <c r="E470" s="89"/>
      <c r="F470" s="89"/>
      <c r="G470" s="12"/>
      <c r="H470" s="10"/>
      <c r="I470" s="10"/>
      <c r="J470" s="8"/>
      <c r="K470" s="8"/>
    </row>
    <row r="471" spans="2:11" s="4" customFormat="1" ht="15" customHeight="1">
      <c r="B471" s="16"/>
      <c r="C471" s="86"/>
      <c r="D471" s="89"/>
      <c r="E471" s="89"/>
      <c r="F471" s="89"/>
      <c r="G471" s="12"/>
      <c r="H471" s="10"/>
      <c r="I471" s="10"/>
      <c r="J471" s="8"/>
      <c r="K471" s="8"/>
    </row>
    <row r="472" spans="2:11" s="4" customFormat="1" ht="15" customHeight="1">
      <c r="B472" s="16"/>
      <c r="C472" s="86"/>
      <c r="D472" s="86"/>
      <c r="E472" s="86"/>
      <c r="F472" s="86"/>
      <c r="G472" s="10"/>
      <c r="H472" s="10"/>
      <c r="I472" s="10"/>
      <c r="J472" s="8"/>
      <c r="K472" s="8"/>
    </row>
    <row r="473" spans="2:11" s="4" customFormat="1" ht="15" customHeight="1">
      <c r="B473" s="16"/>
      <c r="C473" s="86"/>
      <c r="D473" s="86"/>
      <c r="E473" s="86"/>
      <c r="F473" s="86"/>
      <c r="G473" s="10"/>
      <c r="H473" s="10"/>
      <c r="I473" s="10"/>
      <c r="J473" s="8"/>
      <c r="K473" s="8"/>
    </row>
    <row r="474" spans="2:11" s="4" customFormat="1" ht="15" customHeight="1">
      <c r="B474" s="16"/>
      <c r="C474" s="86"/>
      <c r="D474" s="86"/>
      <c r="E474" s="86"/>
      <c r="F474" s="86"/>
      <c r="G474" s="10"/>
      <c r="H474" s="10"/>
      <c r="I474" s="10"/>
      <c r="J474" s="8"/>
      <c r="K474" s="8"/>
    </row>
    <row r="475" spans="2:11" s="4" customFormat="1" ht="15" customHeight="1">
      <c r="B475" s="16"/>
      <c r="C475" s="86"/>
      <c r="D475" s="86"/>
      <c r="E475" s="86"/>
      <c r="F475" s="86"/>
      <c r="G475" s="10"/>
      <c r="H475" s="10"/>
      <c r="I475" s="10"/>
      <c r="J475" s="8"/>
      <c r="K475" s="8"/>
    </row>
    <row r="476" spans="2:11" s="4" customFormat="1" ht="15" customHeight="1">
      <c r="B476" s="16"/>
      <c r="C476" s="86"/>
      <c r="D476" s="86"/>
      <c r="E476" s="86"/>
      <c r="F476" s="86"/>
      <c r="G476" s="10"/>
      <c r="H476" s="10"/>
      <c r="I476" s="10"/>
      <c r="J476" s="8"/>
      <c r="K476" s="8"/>
    </row>
    <row r="477" spans="2:11" s="4" customFormat="1" ht="15" customHeight="1">
      <c r="B477" s="16"/>
      <c r="C477" s="86"/>
      <c r="D477" s="86"/>
      <c r="E477" s="86"/>
      <c r="F477" s="86"/>
      <c r="G477" s="10"/>
      <c r="H477" s="10"/>
      <c r="I477" s="10"/>
      <c r="J477" s="8"/>
      <c r="K477" s="8"/>
    </row>
    <row r="478" spans="2:11" s="4" customFormat="1" ht="15" customHeight="1">
      <c r="B478" s="16"/>
      <c r="C478" s="86"/>
      <c r="D478" s="86"/>
      <c r="E478" s="86"/>
      <c r="F478" s="86"/>
      <c r="G478" s="10"/>
      <c r="H478" s="10"/>
      <c r="I478" s="10"/>
      <c r="J478" s="8"/>
      <c r="K478" s="8"/>
    </row>
    <row r="479" spans="2:11" s="4" customFormat="1" ht="15" customHeight="1">
      <c r="B479" s="16"/>
      <c r="C479" s="86"/>
      <c r="D479" s="86"/>
      <c r="E479" s="86"/>
      <c r="F479" s="86"/>
      <c r="G479" s="10"/>
      <c r="H479" s="10"/>
      <c r="I479" s="10"/>
      <c r="J479" s="8"/>
      <c r="K479" s="8"/>
    </row>
    <row r="480" spans="2:11" s="4" customFormat="1" ht="15" customHeight="1">
      <c r="B480" s="16"/>
      <c r="C480" s="86"/>
      <c r="D480" s="86"/>
      <c r="E480" s="86"/>
      <c r="F480" s="86"/>
      <c r="G480" s="10"/>
      <c r="H480" s="10"/>
      <c r="I480" s="10"/>
      <c r="J480" s="8"/>
      <c r="K480" s="8"/>
    </row>
    <row r="481" spans="2:11" s="4" customFormat="1" ht="15" customHeight="1">
      <c r="B481" s="16"/>
      <c r="C481" s="86"/>
      <c r="D481" s="86"/>
      <c r="E481" s="86"/>
      <c r="F481" s="86"/>
      <c r="G481" s="10"/>
      <c r="H481" s="10"/>
      <c r="I481" s="10"/>
      <c r="J481" s="8"/>
      <c r="K481" s="8"/>
    </row>
    <row r="482" spans="2:11" s="4" customFormat="1" ht="15" customHeight="1">
      <c r="B482" s="16"/>
      <c r="C482" s="86"/>
      <c r="D482" s="89"/>
      <c r="E482" s="89"/>
      <c r="F482" s="89"/>
      <c r="G482" s="12"/>
      <c r="H482" s="10"/>
      <c r="I482" s="10"/>
      <c r="J482" s="8"/>
      <c r="K482" s="8"/>
    </row>
    <row r="483" spans="2:11" s="4" customFormat="1" ht="15" customHeight="1">
      <c r="B483" s="16"/>
      <c r="C483" s="86"/>
      <c r="D483" s="89"/>
      <c r="E483" s="89"/>
      <c r="F483" s="89"/>
      <c r="G483" s="12"/>
      <c r="H483" s="10"/>
      <c r="I483" s="10"/>
      <c r="J483" s="8"/>
      <c r="K483" s="8"/>
    </row>
    <row r="484" spans="2:11" s="4" customFormat="1" ht="15" customHeight="1">
      <c r="B484" s="16"/>
      <c r="C484" s="86"/>
      <c r="D484" s="89"/>
      <c r="E484" s="89"/>
      <c r="F484" s="89"/>
      <c r="G484" s="12"/>
      <c r="H484" s="10"/>
      <c r="I484" s="10"/>
      <c r="J484" s="8"/>
      <c r="K484" s="8"/>
    </row>
    <row r="485" spans="2:11" s="4" customFormat="1" ht="15" customHeight="1">
      <c r="B485" s="16"/>
      <c r="C485" s="86"/>
      <c r="D485" s="89"/>
      <c r="E485" s="89"/>
      <c r="F485" s="89"/>
      <c r="G485" s="12"/>
      <c r="H485" s="10"/>
      <c r="I485" s="10"/>
      <c r="J485" s="8"/>
      <c r="K485" s="8"/>
    </row>
    <row r="486" spans="2:11" s="4" customFormat="1" ht="15" customHeight="1">
      <c r="B486" s="16"/>
      <c r="C486" s="86"/>
      <c r="D486" s="86"/>
      <c r="E486" s="86"/>
      <c r="F486" s="86"/>
      <c r="G486" s="10"/>
      <c r="H486" s="10"/>
      <c r="I486" s="10"/>
      <c r="J486" s="8"/>
      <c r="K486" s="8"/>
    </row>
    <row r="487" spans="2:11" s="4" customFormat="1" ht="15" customHeight="1">
      <c r="B487" s="16"/>
      <c r="C487" s="86"/>
      <c r="D487" s="89"/>
      <c r="E487" s="89"/>
      <c r="F487" s="89"/>
      <c r="G487" s="12"/>
      <c r="H487" s="10"/>
      <c r="I487" s="10"/>
      <c r="J487" s="8"/>
      <c r="K487" s="8"/>
    </row>
    <row r="488" spans="2:11" s="4" customFormat="1" ht="15" customHeight="1">
      <c r="B488" s="16"/>
      <c r="C488" s="86"/>
      <c r="D488" s="86"/>
      <c r="E488" s="86"/>
      <c r="F488" s="86"/>
      <c r="G488" s="10"/>
      <c r="H488" s="10"/>
      <c r="I488" s="10"/>
      <c r="J488" s="8"/>
      <c r="K488" s="8"/>
    </row>
    <row r="489" spans="2:11" s="4" customFormat="1" ht="15" customHeight="1">
      <c r="B489" s="16"/>
      <c r="C489" s="86"/>
      <c r="D489" s="89"/>
      <c r="E489" s="89"/>
      <c r="F489" s="89"/>
      <c r="G489" s="12"/>
      <c r="H489" s="10"/>
      <c r="I489" s="10"/>
      <c r="J489" s="8"/>
      <c r="K489" s="8"/>
    </row>
    <row r="490" spans="2:11" s="4" customFormat="1" ht="15" customHeight="1">
      <c r="B490" s="16"/>
      <c r="C490" s="86"/>
      <c r="D490" s="89"/>
      <c r="E490" s="89"/>
      <c r="F490" s="89"/>
      <c r="G490" s="12"/>
      <c r="H490" s="10"/>
      <c r="I490" s="10"/>
      <c r="J490" s="8"/>
      <c r="K490" s="8"/>
    </row>
    <row r="491" spans="2:11" s="4" customFormat="1" ht="15" customHeight="1">
      <c r="B491" s="16"/>
      <c r="C491" s="86"/>
      <c r="D491" s="89"/>
      <c r="E491" s="89"/>
      <c r="F491" s="89"/>
      <c r="G491" s="12"/>
      <c r="H491" s="10"/>
      <c r="I491" s="10"/>
      <c r="J491" s="8"/>
      <c r="K491" s="8"/>
    </row>
    <row r="492" spans="2:11" s="4" customFormat="1" ht="15" customHeight="1">
      <c r="B492" s="16"/>
      <c r="C492" s="86"/>
      <c r="D492" s="89"/>
      <c r="E492" s="89"/>
      <c r="F492" s="89"/>
      <c r="G492" s="12"/>
      <c r="H492" s="10"/>
      <c r="I492" s="10"/>
      <c r="J492" s="8"/>
      <c r="K492" s="8"/>
    </row>
    <row r="493" spans="2:11" s="4" customFormat="1" ht="15" customHeight="1">
      <c r="B493" s="16"/>
      <c r="C493" s="86"/>
      <c r="D493" s="89"/>
      <c r="E493" s="89"/>
      <c r="F493" s="89"/>
      <c r="G493" s="12"/>
      <c r="H493" s="10"/>
      <c r="I493" s="10"/>
      <c r="J493" s="8"/>
      <c r="K493" s="8"/>
    </row>
    <row r="494" spans="2:11" s="4" customFormat="1" ht="15" customHeight="1">
      <c r="B494" s="16"/>
      <c r="C494" s="86"/>
      <c r="D494" s="89"/>
      <c r="E494" s="89"/>
      <c r="F494" s="89"/>
      <c r="G494" s="12"/>
      <c r="H494" s="10"/>
      <c r="I494" s="10"/>
      <c r="J494" s="8"/>
      <c r="K494" s="8"/>
    </row>
    <row r="495" spans="2:11" s="4" customFormat="1" ht="15" customHeight="1">
      <c r="B495" s="16"/>
      <c r="C495" s="86"/>
      <c r="D495" s="89"/>
      <c r="E495" s="89"/>
      <c r="F495" s="89"/>
      <c r="G495" s="12"/>
      <c r="H495" s="10"/>
      <c r="I495" s="10"/>
      <c r="J495" s="8"/>
      <c r="K495" s="8"/>
    </row>
    <row r="496" spans="2:11" s="4" customFormat="1" ht="15" customHeight="1">
      <c r="B496" s="16"/>
      <c r="C496" s="86"/>
      <c r="D496" s="89"/>
      <c r="E496" s="89"/>
      <c r="F496" s="89"/>
      <c r="G496" s="12"/>
      <c r="H496" s="10"/>
      <c r="I496" s="10"/>
      <c r="J496" s="8"/>
      <c r="K496" s="8"/>
    </row>
    <row r="497" spans="2:11" s="4" customFormat="1" ht="15" customHeight="1">
      <c r="B497" s="16"/>
      <c r="C497" s="86"/>
      <c r="D497" s="89"/>
      <c r="E497" s="89"/>
      <c r="F497" s="89"/>
      <c r="G497" s="12"/>
      <c r="H497" s="10"/>
      <c r="I497" s="10"/>
      <c r="J497" s="8"/>
      <c r="K497" s="8"/>
    </row>
    <row r="498" spans="2:11" s="4" customFormat="1" ht="15" customHeight="1">
      <c r="B498" s="16"/>
      <c r="C498" s="86"/>
      <c r="D498" s="89"/>
      <c r="E498" s="89"/>
      <c r="F498" s="89"/>
      <c r="G498" s="12"/>
      <c r="H498" s="10"/>
      <c r="I498" s="10"/>
      <c r="J498" s="8"/>
      <c r="K498" s="8"/>
    </row>
    <row r="499" spans="2:11" s="4" customFormat="1" ht="15" customHeight="1">
      <c r="B499" s="16"/>
      <c r="C499" s="86"/>
      <c r="D499" s="89"/>
      <c r="E499" s="89"/>
      <c r="F499" s="89"/>
      <c r="G499" s="12"/>
      <c r="H499" s="10"/>
      <c r="I499" s="10"/>
      <c r="J499" s="8"/>
      <c r="K499" s="8"/>
    </row>
    <row r="500" spans="2:11" s="4" customFormat="1" ht="15" customHeight="1">
      <c r="B500" s="16"/>
      <c r="C500" s="86"/>
      <c r="D500" s="89"/>
      <c r="E500" s="89"/>
      <c r="F500" s="89"/>
      <c r="G500" s="12"/>
      <c r="H500" s="10"/>
      <c r="I500" s="10"/>
      <c r="J500" s="8"/>
      <c r="K500" s="8"/>
    </row>
    <row r="501" spans="2:11" s="4" customFormat="1" ht="15" customHeight="1">
      <c r="B501" s="16"/>
      <c r="C501" s="86"/>
      <c r="D501" s="89"/>
      <c r="E501" s="89"/>
      <c r="F501" s="89"/>
      <c r="G501" s="12"/>
      <c r="H501" s="10"/>
      <c r="I501" s="10"/>
      <c r="J501" s="8"/>
      <c r="K501" s="8"/>
    </row>
    <row r="502" spans="2:11" s="4" customFormat="1" ht="15" customHeight="1">
      <c r="B502" s="16"/>
      <c r="C502" s="86"/>
      <c r="D502" s="89"/>
      <c r="E502" s="89"/>
      <c r="F502" s="89"/>
      <c r="G502" s="12"/>
      <c r="H502" s="10"/>
      <c r="I502" s="10"/>
      <c r="J502" s="8"/>
      <c r="K502" s="8"/>
    </row>
    <row r="503" spans="2:11" s="4" customFormat="1" ht="15" customHeight="1">
      <c r="B503" s="16"/>
      <c r="C503" s="86"/>
      <c r="D503" s="89"/>
      <c r="E503" s="89"/>
      <c r="F503" s="89"/>
      <c r="G503" s="12"/>
      <c r="H503" s="10"/>
      <c r="I503" s="10"/>
      <c r="J503" s="8"/>
      <c r="K503" s="8"/>
    </row>
    <row r="504" spans="2:11" s="4" customFormat="1" ht="15" customHeight="1">
      <c r="B504" s="16"/>
      <c r="C504" s="86"/>
      <c r="D504" s="89"/>
      <c r="E504" s="89"/>
      <c r="F504" s="89"/>
      <c r="G504" s="12"/>
      <c r="H504" s="10"/>
      <c r="I504" s="10"/>
      <c r="J504" s="8"/>
      <c r="K504" s="8"/>
    </row>
    <row r="505" spans="2:11" s="4" customFormat="1" ht="15" customHeight="1">
      <c r="B505" s="16"/>
      <c r="C505" s="86"/>
      <c r="D505" s="89"/>
      <c r="E505" s="89"/>
      <c r="F505" s="89"/>
      <c r="G505" s="12"/>
      <c r="H505" s="10"/>
      <c r="I505" s="10"/>
      <c r="J505" s="8"/>
      <c r="K505" s="8"/>
    </row>
    <row r="506" spans="2:11" s="4" customFormat="1" ht="15" customHeight="1">
      <c r="B506" s="16"/>
      <c r="C506" s="86"/>
      <c r="D506" s="89"/>
      <c r="E506" s="89"/>
      <c r="F506" s="89"/>
      <c r="G506" s="12"/>
      <c r="H506" s="10"/>
      <c r="I506" s="10"/>
      <c r="J506" s="8"/>
      <c r="K506" s="8"/>
    </row>
    <row r="507" spans="2:11" s="4" customFormat="1" ht="15" customHeight="1">
      <c r="B507" s="16"/>
      <c r="C507" s="86"/>
      <c r="D507" s="89"/>
      <c r="E507" s="89"/>
      <c r="F507" s="89"/>
      <c r="G507" s="12"/>
      <c r="H507" s="10"/>
      <c r="I507" s="10"/>
      <c r="J507" s="8"/>
      <c r="K507" s="8"/>
    </row>
    <row r="508" spans="2:11" s="4" customFormat="1" ht="15" customHeight="1">
      <c r="B508" s="16"/>
      <c r="C508" s="86"/>
      <c r="D508" s="89"/>
      <c r="E508" s="89"/>
      <c r="F508" s="89"/>
      <c r="G508" s="12"/>
      <c r="H508" s="10"/>
      <c r="I508" s="10"/>
      <c r="J508" s="8"/>
      <c r="K508" s="8"/>
    </row>
    <row r="509" spans="2:11" s="4" customFormat="1" ht="15" customHeight="1">
      <c r="B509" s="16"/>
      <c r="C509" s="86"/>
      <c r="D509" s="89"/>
      <c r="E509" s="89"/>
      <c r="F509" s="89"/>
      <c r="G509" s="12"/>
      <c r="H509" s="10"/>
      <c r="I509" s="10"/>
      <c r="J509" s="8"/>
      <c r="K509" s="8"/>
    </row>
    <row r="510" spans="2:11" s="4" customFormat="1" ht="15" customHeight="1">
      <c r="B510" s="16"/>
      <c r="C510" s="86"/>
      <c r="D510" s="89"/>
      <c r="E510" s="89"/>
      <c r="F510" s="89"/>
      <c r="G510" s="12"/>
      <c r="H510" s="10"/>
      <c r="I510" s="10"/>
      <c r="J510" s="8"/>
      <c r="K510" s="8"/>
    </row>
    <row r="511" spans="2:11" s="4" customFormat="1" ht="15" customHeight="1">
      <c r="B511" s="16"/>
      <c r="C511" s="86"/>
      <c r="D511" s="89"/>
      <c r="E511" s="89"/>
      <c r="F511" s="89"/>
      <c r="G511" s="12"/>
      <c r="H511" s="10"/>
      <c r="I511" s="10"/>
      <c r="J511" s="8"/>
      <c r="K511" s="8"/>
    </row>
    <row r="512" spans="2:11" s="4" customFormat="1" ht="15" customHeight="1">
      <c r="B512" s="16"/>
      <c r="C512" s="86"/>
      <c r="D512" s="89"/>
      <c r="E512" s="89"/>
      <c r="F512" s="89"/>
      <c r="G512" s="12"/>
      <c r="H512" s="10"/>
      <c r="I512" s="10"/>
      <c r="J512" s="8"/>
      <c r="K512" s="8"/>
    </row>
    <row r="513" spans="2:11" s="4" customFormat="1" ht="15" customHeight="1">
      <c r="B513" s="16"/>
      <c r="C513" s="86"/>
      <c r="D513" s="89"/>
      <c r="E513" s="89"/>
      <c r="F513" s="89"/>
      <c r="G513" s="12"/>
      <c r="H513" s="10"/>
      <c r="I513" s="10"/>
      <c r="J513" s="8"/>
      <c r="K513" s="8"/>
    </row>
    <row r="514" spans="2:11" s="4" customFormat="1" ht="15" customHeight="1">
      <c r="B514" s="16"/>
      <c r="C514" s="86"/>
      <c r="D514" s="89"/>
      <c r="E514" s="89"/>
      <c r="F514" s="89"/>
      <c r="G514" s="12"/>
      <c r="H514" s="10"/>
      <c r="I514" s="10"/>
      <c r="J514" s="8"/>
      <c r="K514" s="8"/>
    </row>
    <row r="515" spans="2:11" s="4" customFormat="1" ht="15" customHeight="1">
      <c r="B515" s="16"/>
      <c r="C515" s="86"/>
      <c r="D515" s="89"/>
      <c r="E515" s="89"/>
      <c r="F515" s="89"/>
      <c r="G515" s="12"/>
      <c r="H515" s="10"/>
      <c r="I515" s="10"/>
      <c r="J515" s="8"/>
      <c r="K515" s="8"/>
    </row>
    <row r="516" spans="2:11" s="4" customFormat="1" ht="15" customHeight="1">
      <c r="B516" s="16"/>
      <c r="C516" s="86"/>
      <c r="D516" s="89"/>
      <c r="E516" s="89"/>
      <c r="F516" s="89"/>
      <c r="G516" s="12"/>
      <c r="H516" s="10"/>
      <c r="I516" s="10"/>
      <c r="J516" s="8"/>
      <c r="K516" s="8"/>
    </row>
    <row r="517" spans="2:11" s="4" customFormat="1" ht="15" customHeight="1">
      <c r="B517" s="16"/>
      <c r="C517" s="86"/>
      <c r="D517" s="89"/>
      <c r="E517" s="89"/>
      <c r="F517" s="89"/>
      <c r="G517" s="12"/>
      <c r="H517" s="10"/>
      <c r="I517" s="10"/>
      <c r="J517" s="8"/>
      <c r="K517" s="8"/>
    </row>
    <row r="518" spans="2:11" s="4" customFormat="1" ht="15" customHeight="1">
      <c r="B518" s="16"/>
      <c r="C518" s="86"/>
      <c r="D518" s="89"/>
      <c r="E518" s="89"/>
      <c r="F518" s="89"/>
      <c r="G518" s="12"/>
      <c r="H518" s="10"/>
      <c r="I518" s="10"/>
      <c r="J518" s="8"/>
      <c r="K518" s="8"/>
    </row>
    <row r="519" spans="2:11" s="4" customFormat="1" ht="15" customHeight="1">
      <c r="B519" s="16"/>
      <c r="C519" s="86"/>
      <c r="D519" s="89"/>
      <c r="E519" s="89"/>
      <c r="F519" s="89"/>
      <c r="G519" s="12"/>
      <c r="H519" s="10"/>
      <c r="I519" s="10"/>
      <c r="J519" s="8"/>
      <c r="K519" s="8"/>
    </row>
    <row r="520" spans="2:11" s="4" customFormat="1" ht="15" customHeight="1">
      <c r="B520" s="16"/>
      <c r="C520" s="86"/>
      <c r="D520" s="89"/>
      <c r="E520" s="89"/>
      <c r="F520" s="89"/>
      <c r="G520" s="12"/>
      <c r="H520" s="10"/>
      <c r="I520" s="10"/>
      <c r="J520" s="8"/>
      <c r="K520" s="8"/>
    </row>
    <row r="521" spans="2:11" s="4" customFormat="1" ht="15" customHeight="1">
      <c r="B521" s="16"/>
      <c r="C521" s="86"/>
      <c r="D521" s="89"/>
      <c r="E521" s="89"/>
      <c r="F521" s="89"/>
      <c r="G521" s="12"/>
      <c r="H521" s="10"/>
      <c r="I521" s="10"/>
      <c r="J521" s="8"/>
      <c r="K521" s="8"/>
    </row>
    <row r="522" spans="2:11" s="4" customFormat="1" ht="15" customHeight="1">
      <c r="B522" s="16"/>
      <c r="C522" s="86"/>
      <c r="D522" s="89"/>
      <c r="E522" s="89"/>
      <c r="F522" s="89"/>
      <c r="G522" s="12"/>
      <c r="H522" s="10"/>
      <c r="I522" s="10"/>
      <c r="J522" s="8"/>
      <c r="K522" s="8"/>
    </row>
    <row r="523" spans="2:11" s="4" customFormat="1" ht="15" customHeight="1">
      <c r="B523" s="16"/>
      <c r="C523" s="86"/>
      <c r="D523" s="89"/>
      <c r="E523" s="89"/>
      <c r="F523" s="89"/>
      <c r="G523" s="12"/>
      <c r="H523" s="10"/>
      <c r="I523" s="10"/>
      <c r="J523" s="8"/>
      <c r="K523" s="8"/>
    </row>
    <row r="524" spans="2:11" s="4" customFormat="1" ht="15" customHeight="1">
      <c r="B524" s="16"/>
      <c r="C524" s="86"/>
      <c r="D524" s="89"/>
      <c r="E524" s="89"/>
      <c r="F524" s="89"/>
      <c r="G524" s="12"/>
      <c r="H524" s="10"/>
      <c r="I524" s="10"/>
      <c r="J524" s="8"/>
      <c r="K524" s="8"/>
    </row>
    <row r="525" spans="2:11" s="4" customFormat="1" ht="15" customHeight="1">
      <c r="B525" s="16"/>
      <c r="C525" s="86"/>
      <c r="D525" s="89"/>
      <c r="E525" s="89"/>
      <c r="F525" s="89"/>
      <c r="G525" s="12"/>
      <c r="H525" s="10"/>
      <c r="I525" s="10"/>
      <c r="J525" s="8"/>
      <c r="K525" s="8"/>
    </row>
    <row r="526" spans="2:11" s="4" customFormat="1" ht="15" customHeight="1">
      <c r="B526" s="16"/>
      <c r="C526" s="86"/>
      <c r="D526" s="89"/>
      <c r="E526" s="89"/>
      <c r="F526" s="89"/>
      <c r="G526" s="12"/>
      <c r="H526" s="10"/>
      <c r="I526" s="10"/>
      <c r="J526" s="8"/>
      <c r="K526" s="8"/>
    </row>
    <row r="527" spans="2:11" s="4" customFormat="1" ht="15" customHeight="1">
      <c r="B527" s="16"/>
      <c r="C527" s="86"/>
      <c r="D527" s="89"/>
      <c r="E527" s="89"/>
      <c r="F527" s="89"/>
      <c r="G527" s="12"/>
      <c r="H527" s="10"/>
      <c r="I527" s="10"/>
      <c r="J527" s="8"/>
      <c r="K527" s="8"/>
    </row>
    <row r="528" spans="2:11" s="4" customFormat="1" ht="15" customHeight="1">
      <c r="B528" s="16"/>
      <c r="C528" s="86"/>
      <c r="D528" s="89"/>
      <c r="E528" s="89"/>
      <c r="F528" s="89"/>
      <c r="G528" s="12"/>
      <c r="H528" s="10"/>
      <c r="I528" s="10"/>
      <c r="J528" s="8"/>
      <c r="K528" s="8"/>
    </row>
    <row r="529" spans="2:11" s="4" customFormat="1" ht="15" customHeight="1">
      <c r="B529" s="16"/>
      <c r="C529" s="86"/>
      <c r="D529" s="89"/>
      <c r="E529" s="89"/>
      <c r="F529" s="89"/>
      <c r="G529" s="12"/>
      <c r="H529" s="10"/>
      <c r="I529" s="10"/>
      <c r="J529" s="8"/>
      <c r="K529" s="8"/>
    </row>
    <row r="530" spans="2:11" s="4" customFormat="1" ht="15" customHeight="1">
      <c r="B530" s="16"/>
      <c r="C530" s="86"/>
      <c r="D530" s="89"/>
      <c r="E530" s="89"/>
      <c r="F530" s="89"/>
      <c r="G530" s="12"/>
      <c r="H530" s="10"/>
      <c r="I530" s="10"/>
      <c r="J530" s="8"/>
      <c r="K530" s="8"/>
    </row>
    <row r="531" spans="2:11" s="4" customFormat="1" ht="15" customHeight="1">
      <c r="B531" s="16"/>
      <c r="C531" s="86"/>
      <c r="D531" s="89"/>
      <c r="E531" s="89"/>
      <c r="F531" s="89"/>
      <c r="G531" s="12"/>
      <c r="H531" s="10"/>
      <c r="I531" s="10"/>
      <c r="J531" s="8"/>
      <c r="K531" s="8"/>
    </row>
    <row r="532" spans="2:11" s="4" customFormat="1" ht="15" customHeight="1">
      <c r="B532" s="16"/>
      <c r="C532" s="86"/>
      <c r="D532" s="89"/>
      <c r="E532" s="89"/>
      <c r="F532" s="89"/>
      <c r="G532" s="12"/>
      <c r="H532" s="10"/>
      <c r="I532" s="10"/>
      <c r="J532" s="8"/>
      <c r="K532" s="8"/>
    </row>
    <row r="533" spans="2:11" s="4" customFormat="1" ht="15" customHeight="1">
      <c r="B533" s="16"/>
      <c r="C533" s="86"/>
      <c r="D533" s="89"/>
      <c r="E533" s="89"/>
      <c r="F533" s="89"/>
      <c r="G533" s="12"/>
      <c r="H533" s="10"/>
      <c r="I533" s="10"/>
      <c r="J533" s="8"/>
      <c r="K533" s="8"/>
    </row>
    <row r="534" spans="2:11" s="4" customFormat="1" ht="15" customHeight="1">
      <c r="B534" s="16"/>
      <c r="C534" s="86"/>
      <c r="D534" s="89"/>
      <c r="E534" s="89"/>
      <c r="F534" s="89"/>
      <c r="G534" s="12"/>
      <c r="H534" s="10"/>
      <c r="I534" s="10"/>
      <c r="J534" s="8"/>
      <c r="K534" s="8"/>
    </row>
    <row r="535" spans="2:11" s="4" customFormat="1" ht="15" customHeight="1">
      <c r="B535" s="16"/>
      <c r="C535" s="86"/>
      <c r="D535" s="89"/>
      <c r="E535" s="89"/>
      <c r="F535" s="89"/>
      <c r="G535" s="12"/>
      <c r="H535" s="10"/>
      <c r="I535" s="10"/>
      <c r="J535" s="8"/>
      <c r="K535" s="8"/>
    </row>
    <row r="536" spans="2:11" s="4" customFormat="1" ht="15" customHeight="1">
      <c r="B536" s="16"/>
      <c r="C536" s="86"/>
      <c r="D536" s="89"/>
      <c r="E536" s="89"/>
      <c r="F536" s="89"/>
      <c r="G536" s="12"/>
      <c r="H536" s="10"/>
      <c r="I536" s="10"/>
      <c r="J536" s="8"/>
      <c r="K536" s="8"/>
    </row>
    <row r="537" spans="2:11" s="4" customFormat="1" ht="15" customHeight="1">
      <c r="B537" s="16"/>
      <c r="C537" s="86"/>
      <c r="D537" s="89"/>
      <c r="E537" s="89"/>
      <c r="F537" s="89"/>
      <c r="G537" s="12"/>
      <c r="H537" s="10"/>
      <c r="I537" s="10"/>
      <c r="J537" s="8"/>
      <c r="K537" s="8"/>
    </row>
    <row r="538" spans="2:11" s="4" customFormat="1" ht="15" customHeight="1">
      <c r="B538" s="16"/>
      <c r="C538" s="86"/>
      <c r="D538" s="89"/>
      <c r="E538" s="89"/>
      <c r="F538" s="89"/>
      <c r="G538" s="12"/>
      <c r="H538" s="10"/>
      <c r="I538" s="10"/>
      <c r="J538" s="8"/>
      <c r="K538" s="8"/>
    </row>
    <row r="539" spans="2:11" s="4" customFormat="1" ht="15" customHeight="1">
      <c r="B539" s="16"/>
      <c r="C539" s="86"/>
      <c r="D539" s="89"/>
      <c r="E539" s="89"/>
      <c r="F539" s="89"/>
      <c r="G539" s="12"/>
      <c r="H539" s="10"/>
      <c r="I539" s="10"/>
      <c r="J539" s="8"/>
      <c r="K539" s="8"/>
    </row>
    <row r="540" spans="2:11" s="4" customFormat="1" ht="15" customHeight="1">
      <c r="B540" s="16"/>
      <c r="C540" s="86"/>
      <c r="D540" s="89"/>
      <c r="E540" s="89"/>
      <c r="F540" s="89"/>
      <c r="G540" s="12"/>
      <c r="H540" s="10"/>
      <c r="I540" s="10"/>
      <c r="J540" s="8"/>
      <c r="K540" s="8"/>
    </row>
    <row r="541" spans="2:11" s="4" customFormat="1" ht="15" customHeight="1">
      <c r="B541" s="16"/>
      <c r="C541" s="86"/>
      <c r="D541" s="89"/>
      <c r="E541" s="89"/>
      <c r="F541" s="89"/>
      <c r="G541" s="12"/>
      <c r="H541" s="10"/>
      <c r="I541" s="10"/>
      <c r="J541" s="8"/>
      <c r="K541" s="8"/>
    </row>
    <row r="542" spans="2:11" s="4" customFormat="1" ht="15" customHeight="1">
      <c r="B542" s="16"/>
      <c r="C542" s="86"/>
      <c r="D542" s="89"/>
      <c r="E542" s="89"/>
      <c r="F542" s="89"/>
      <c r="G542" s="12"/>
      <c r="H542" s="10"/>
      <c r="I542" s="10"/>
      <c r="J542" s="8"/>
      <c r="K542" s="8"/>
    </row>
    <row r="543" spans="2:11" s="4" customFormat="1" ht="15" customHeight="1">
      <c r="B543" s="16"/>
      <c r="C543" s="86"/>
      <c r="D543" s="89"/>
      <c r="E543" s="89"/>
      <c r="F543" s="89"/>
      <c r="G543" s="12"/>
      <c r="H543" s="10"/>
      <c r="I543" s="10"/>
      <c r="J543" s="8"/>
      <c r="K543" s="8"/>
    </row>
    <row r="544" spans="2:11" s="4" customFormat="1" ht="15" customHeight="1">
      <c r="B544" s="16"/>
      <c r="C544" s="86"/>
      <c r="D544" s="89"/>
      <c r="E544" s="89"/>
      <c r="F544" s="89"/>
      <c r="G544" s="12"/>
      <c r="H544" s="10"/>
      <c r="I544" s="10"/>
      <c r="J544" s="8"/>
      <c r="K544" s="8"/>
    </row>
    <row r="545" spans="2:11" s="4" customFormat="1" ht="15" customHeight="1">
      <c r="B545" s="16"/>
      <c r="C545" s="86"/>
      <c r="D545" s="89"/>
      <c r="E545" s="89"/>
      <c r="F545" s="89"/>
      <c r="G545" s="12"/>
      <c r="H545" s="10"/>
      <c r="I545" s="10"/>
      <c r="J545" s="8"/>
      <c r="K545" s="8"/>
    </row>
    <row r="546" spans="2:11" s="4" customFormat="1" ht="15" customHeight="1">
      <c r="B546" s="16"/>
      <c r="C546" s="86"/>
      <c r="D546" s="89"/>
      <c r="E546" s="89"/>
      <c r="F546" s="89"/>
      <c r="G546" s="12"/>
      <c r="H546" s="10"/>
      <c r="I546" s="10"/>
      <c r="J546" s="8"/>
      <c r="K546" s="8"/>
    </row>
    <row r="547" spans="2:11" s="4" customFormat="1" ht="15" customHeight="1">
      <c r="B547" s="16"/>
      <c r="C547" s="86"/>
      <c r="D547" s="89"/>
      <c r="E547" s="89"/>
      <c r="F547" s="89"/>
      <c r="G547" s="12"/>
      <c r="H547" s="10"/>
      <c r="I547" s="10"/>
      <c r="J547" s="8"/>
      <c r="K547" s="8"/>
    </row>
    <row r="548" spans="2:11" s="4" customFormat="1" ht="15" customHeight="1">
      <c r="B548" s="16"/>
      <c r="C548" s="86"/>
      <c r="D548" s="86"/>
      <c r="E548" s="86"/>
      <c r="F548" s="86"/>
      <c r="G548" s="10"/>
      <c r="H548" s="10"/>
      <c r="I548" s="10"/>
      <c r="J548" s="8"/>
      <c r="K548" s="8"/>
    </row>
    <row r="549" spans="2:11" s="4" customFormat="1" ht="15" customHeight="1">
      <c r="B549" s="16"/>
      <c r="C549" s="86"/>
      <c r="D549" s="86"/>
      <c r="E549" s="86"/>
      <c r="F549" s="86"/>
      <c r="G549" s="10"/>
      <c r="H549" s="10"/>
      <c r="I549" s="10"/>
      <c r="J549" s="8"/>
      <c r="K549" s="8"/>
    </row>
    <row r="550" spans="2:11" s="4" customFormat="1" ht="15" customHeight="1">
      <c r="B550" s="16"/>
      <c r="C550" s="86"/>
      <c r="D550" s="86"/>
      <c r="E550" s="86"/>
      <c r="F550" s="86"/>
      <c r="G550" s="10"/>
      <c r="H550" s="10"/>
      <c r="I550" s="10"/>
      <c r="J550" s="8"/>
      <c r="K550" s="8"/>
    </row>
    <row r="551" spans="2:11" s="4" customFormat="1" ht="15" customHeight="1">
      <c r="B551" s="16"/>
      <c r="C551" s="86"/>
      <c r="D551" s="86"/>
      <c r="E551" s="86"/>
      <c r="F551" s="86"/>
      <c r="G551" s="10"/>
      <c r="H551" s="10"/>
      <c r="I551" s="10"/>
      <c r="J551" s="8"/>
      <c r="K551" s="8"/>
    </row>
    <row r="552" spans="2:11" s="4" customFormat="1" ht="15" customHeight="1">
      <c r="B552" s="16"/>
      <c r="C552" s="86"/>
      <c r="D552" s="86"/>
      <c r="E552" s="86"/>
      <c r="F552" s="86"/>
      <c r="G552" s="10"/>
      <c r="H552" s="10"/>
      <c r="I552" s="10"/>
      <c r="J552" s="8"/>
      <c r="K552" s="8"/>
    </row>
    <row r="553" spans="2:11" s="4" customFormat="1" ht="15" customHeight="1">
      <c r="B553" s="16"/>
      <c r="C553" s="86"/>
      <c r="D553" s="89"/>
      <c r="E553" s="89"/>
      <c r="F553" s="89"/>
      <c r="G553" s="12"/>
      <c r="H553" s="10"/>
      <c r="I553" s="10"/>
      <c r="J553" s="8"/>
      <c r="K553" s="8"/>
    </row>
    <row r="554" spans="2:11" s="4" customFormat="1" ht="15" customHeight="1">
      <c r="B554" s="16"/>
      <c r="C554" s="86"/>
      <c r="D554" s="89"/>
      <c r="E554" s="89"/>
      <c r="F554" s="89"/>
      <c r="G554" s="12"/>
      <c r="H554" s="10"/>
      <c r="I554" s="10"/>
      <c r="J554" s="8"/>
      <c r="K554" s="8"/>
    </row>
    <row r="555" spans="2:11" s="4" customFormat="1" ht="15" customHeight="1">
      <c r="B555" s="16"/>
      <c r="C555" s="86"/>
      <c r="D555" s="89"/>
      <c r="E555" s="89"/>
      <c r="F555" s="89"/>
      <c r="G555" s="12"/>
      <c r="H555" s="10"/>
      <c r="I555" s="10"/>
      <c r="J555" s="8"/>
      <c r="K555" s="8"/>
    </row>
    <row r="556" spans="2:11" s="4" customFormat="1" ht="15" customHeight="1">
      <c r="B556" s="16"/>
      <c r="C556" s="86"/>
      <c r="D556" s="89"/>
      <c r="E556" s="89"/>
      <c r="F556" s="89"/>
      <c r="G556" s="12"/>
      <c r="H556" s="10"/>
      <c r="I556" s="10"/>
      <c r="J556" s="8"/>
      <c r="K556" s="8"/>
    </row>
    <row r="557" spans="2:11" s="4" customFormat="1" ht="15" customHeight="1">
      <c r="B557" s="16"/>
      <c r="C557" s="86"/>
      <c r="D557" s="89"/>
      <c r="E557" s="89"/>
      <c r="F557" s="89"/>
      <c r="G557" s="12"/>
      <c r="H557" s="10"/>
      <c r="I557" s="10"/>
      <c r="J557" s="8"/>
      <c r="K557" s="8"/>
    </row>
    <row r="558" spans="2:11" s="4" customFormat="1" ht="15" customHeight="1">
      <c r="B558" s="16"/>
      <c r="C558" s="86"/>
      <c r="D558" s="89"/>
      <c r="E558" s="89"/>
      <c r="F558" s="89"/>
      <c r="G558" s="12"/>
      <c r="H558" s="10"/>
      <c r="I558" s="10"/>
      <c r="J558" s="8"/>
      <c r="K558" s="8"/>
    </row>
    <row r="559" spans="2:11" s="4" customFormat="1" ht="15" customHeight="1">
      <c r="B559" s="16"/>
      <c r="C559" s="86"/>
      <c r="D559" s="89"/>
      <c r="E559" s="89"/>
      <c r="F559" s="89"/>
      <c r="G559" s="12"/>
      <c r="H559" s="10"/>
      <c r="I559" s="10"/>
      <c r="J559" s="8"/>
      <c r="K559" s="8"/>
    </row>
    <row r="560" spans="2:11" s="4" customFormat="1" ht="15" customHeight="1">
      <c r="B560" s="16"/>
      <c r="C560" s="86"/>
      <c r="D560" s="89"/>
      <c r="E560" s="89"/>
      <c r="F560" s="89"/>
      <c r="G560" s="12"/>
      <c r="H560" s="10"/>
      <c r="I560" s="10"/>
      <c r="J560" s="8"/>
      <c r="K560" s="8"/>
    </row>
    <row r="561" spans="2:11" s="4" customFormat="1" ht="15" customHeight="1">
      <c r="B561" s="16"/>
      <c r="C561" s="86"/>
      <c r="D561" s="89"/>
      <c r="E561" s="89"/>
      <c r="F561" s="89"/>
      <c r="G561" s="12"/>
      <c r="H561" s="10"/>
      <c r="I561" s="10"/>
      <c r="J561" s="8"/>
      <c r="K561" s="8"/>
    </row>
    <row r="562" spans="2:11" s="4" customFormat="1" ht="15" customHeight="1">
      <c r="B562" s="16"/>
      <c r="C562" s="86"/>
      <c r="D562" s="89"/>
      <c r="E562" s="89"/>
      <c r="F562" s="89"/>
      <c r="G562" s="12"/>
      <c r="H562" s="10"/>
      <c r="I562" s="10"/>
      <c r="J562" s="8"/>
      <c r="K562" s="8"/>
    </row>
    <row r="563" spans="2:11" s="4" customFormat="1" ht="15" customHeight="1">
      <c r="B563" s="16"/>
      <c r="C563" s="86"/>
      <c r="D563" s="89"/>
      <c r="E563" s="89"/>
      <c r="F563" s="89"/>
      <c r="G563" s="12"/>
      <c r="H563" s="10"/>
      <c r="I563" s="10"/>
      <c r="J563" s="8"/>
      <c r="K563" s="8"/>
    </row>
    <row r="564" spans="2:11" s="4" customFormat="1" ht="15" customHeight="1">
      <c r="B564" s="16"/>
      <c r="C564" s="86"/>
      <c r="D564" s="89"/>
      <c r="E564" s="89"/>
      <c r="F564" s="89"/>
      <c r="G564" s="12"/>
      <c r="H564" s="10"/>
      <c r="I564" s="10"/>
      <c r="J564" s="8"/>
      <c r="K564" s="8"/>
    </row>
    <row r="565" spans="2:11" s="4" customFormat="1" ht="15" customHeight="1">
      <c r="B565" s="16"/>
      <c r="C565" s="86"/>
      <c r="D565" s="89"/>
      <c r="E565" s="89"/>
      <c r="F565" s="89"/>
      <c r="G565" s="12"/>
      <c r="H565" s="10"/>
      <c r="I565" s="10"/>
      <c r="J565" s="8"/>
      <c r="K565" s="8"/>
    </row>
    <row r="566" spans="2:11" s="4" customFormat="1" ht="15" customHeight="1">
      <c r="B566" s="16"/>
      <c r="C566" s="86"/>
      <c r="D566" s="89"/>
      <c r="E566" s="89"/>
      <c r="F566" s="89"/>
      <c r="G566" s="12"/>
      <c r="H566" s="10"/>
      <c r="I566" s="10"/>
      <c r="J566" s="8"/>
      <c r="K566" s="8"/>
    </row>
    <row r="567" spans="2:11" s="4" customFormat="1" ht="15" customHeight="1">
      <c r="B567" s="16"/>
      <c r="C567" s="86"/>
      <c r="D567" s="89"/>
      <c r="E567" s="89"/>
      <c r="F567" s="89"/>
      <c r="G567" s="12"/>
      <c r="H567" s="10"/>
      <c r="I567" s="10"/>
      <c r="J567" s="8"/>
      <c r="K567" s="8"/>
    </row>
    <row r="568" spans="2:11" s="4" customFormat="1" ht="15" customHeight="1">
      <c r="B568" s="16"/>
      <c r="C568" s="86"/>
      <c r="D568" s="89"/>
      <c r="E568" s="89"/>
      <c r="F568" s="89"/>
      <c r="G568" s="12"/>
      <c r="H568" s="10"/>
      <c r="I568" s="10"/>
      <c r="J568" s="8"/>
      <c r="K568" s="8"/>
    </row>
    <row r="569" spans="2:11" s="4" customFormat="1" ht="15" customHeight="1">
      <c r="B569" s="16"/>
      <c r="C569" s="86"/>
      <c r="D569" s="89"/>
      <c r="E569" s="89"/>
      <c r="F569" s="89"/>
      <c r="G569" s="12"/>
      <c r="H569" s="10"/>
      <c r="I569" s="10"/>
      <c r="J569" s="8"/>
      <c r="K569" s="8"/>
    </row>
    <row r="570" spans="2:11" s="4" customFormat="1" ht="15" customHeight="1">
      <c r="B570" s="16"/>
      <c r="C570" s="86"/>
      <c r="D570" s="89"/>
      <c r="E570" s="89"/>
      <c r="F570" s="89"/>
      <c r="G570" s="12"/>
      <c r="H570" s="10"/>
      <c r="I570" s="10"/>
      <c r="J570" s="8"/>
      <c r="K570" s="8"/>
    </row>
    <row r="571" spans="2:11" s="4" customFormat="1" ht="15" customHeight="1">
      <c r="B571" s="16"/>
      <c r="C571" s="86"/>
      <c r="D571" s="89"/>
      <c r="E571" s="89"/>
      <c r="F571" s="89"/>
      <c r="G571" s="12"/>
      <c r="H571" s="10"/>
      <c r="I571" s="10"/>
      <c r="J571" s="8"/>
      <c r="K571" s="8"/>
    </row>
    <row r="572" spans="2:11" s="4" customFormat="1" ht="15" customHeight="1">
      <c r="B572" s="16"/>
      <c r="C572" s="86"/>
      <c r="D572" s="89"/>
      <c r="E572" s="89"/>
      <c r="F572" s="89"/>
      <c r="G572" s="12"/>
      <c r="H572" s="10"/>
      <c r="I572" s="10"/>
      <c r="J572" s="8"/>
      <c r="K572" s="8"/>
    </row>
    <row r="573" spans="4:7" ht="15" customHeight="1">
      <c r="D573" s="91"/>
      <c r="E573" s="91"/>
      <c r="F573" s="91"/>
      <c r="G573" s="35"/>
    </row>
    <row r="574" spans="4:7" ht="15" customHeight="1">
      <c r="D574" s="91"/>
      <c r="E574" s="91"/>
      <c r="F574" s="91"/>
      <c r="G574" s="35"/>
    </row>
    <row r="575" spans="4:7" ht="15" customHeight="1">
      <c r="D575" s="91"/>
      <c r="E575" s="91"/>
      <c r="F575" s="91"/>
      <c r="G575" s="35"/>
    </row>
    <row r="576" spans="4:7" ht="15" customHeight="1">
      <c r="D576" s="91"/>
      <c r="E576" s="91"/>
      <c r="F576" s="91"/>
      <c r="G576" s="35"/>
    </row>
    <row r="577" spans="4:7" ht="15" customHeight="1">
      <c r="D577" s="91"/>
      <c r="E577" s="91"/>
      <c r="F577" s="91"/>
      <c r="G577" s="35"/>
    </row>
    <row r="578" spans="4:7" ht="15" customHeight="1">
      <c r="D578" s="91"/>
      <c r="E578" s="91"/>
      <c r="F578" s="91"/>
      <c r="G578" s="35"/>
    </row>
    <row r="579" spans="4:7" ht="15" customHeight="1">
      <c r="D579" s="91"/>
      <c r="E579" s="91"/>
      <c r="F579" s="91"/>
      <c r="G579" s="35"/>
    </row>
    <row r="580" spans="4:7" ht="15" customHeight="1">
      <c r="D580" s="91"/>
      <c r="E580" s="91"/>
      <c r="F580" s="91"/>
      <c r="G580" s="35"/>
    </row>
    <row r="581" spans="4:7" ht="15" customHeight="1">
      <c r="D581" s="91"/>
      <c r="E581" s="91"/>
      <c r="F581" s="91"/>
      <c r="G581" s="35"/>
    </row>
    <row r="582" spans="4:7" ht="15" customHeight="1">
      <c r="D582" s="91"/>
      <c r="E582" s="91"/>
      <c r="F582" s="91"/>
      <c r="G582" s="35"/>
    </row>
    <row r="583" spans="4:7" ht="15" customHeight="1">
      <c r="D583" s="91"/>
      <c r="E583" s="91"/>
      <c r="F583" s="91"/>
      <c r="G583" s="35"/>
    </row>
    <row r="584" spans="4:7" ht="15" customHeight="1">
      <c r="D584" s="91"/>
      <c r="E584" s="91"/>
      <c r="F584" s="91"/>
      <c r="G584" s="35"/>
    </row>
    <row r="585" spans="4:7" ht="15" customHeight="1">
      <c r="D585" s="91"/>
      <c r="E585" s="91"/>
      <c r="F585" s="91"/>
      <c r="G585" s="35"/>
    </row>
    <row r="586" spans="4:7" ht="15" customHeight="1">
      <c r="D586" s="91"/>
      <c r="E586" s="91"/>
      <c r="F586" s="91"/>
      <c r="G586" s="35"/>
    </row>
    <row r="587" spans="4:7" ht="15" customHeight="1">
      <c r="D587" s="91"/>
      <c r="E587" s="91"/>
      <c r="F587" s="91"/>
      <c r="G587" s="35"/>
    </row>
    <row r="588" spans="4:7" ht="15" customHeight="1">
      <c r="D588" s="91"/>
      <c r="E588" s="91"/>
      <c r="F588" s="91"/>
      <c r="G588" s="35"/>
    </row>
    <row r="589" spans="4:7" ht="15" customHeight="1">
      <c r="D589" s="91"/>
      <c r="E589" s="91"/>
      <c r="F589" s="91"/>
      <c r="G589" s="35"/>
    </row>
    <row r="590" spans="4:7" ht="15" customHeight="1">
      <c r="D590" s="91"/>
      <c r="E590" s="91"/>
      <c r="F590" s="91"/>
      <c r="G590" s="35"/>
    </row>
    <row r="591" spans="4:7" ht="15" customHeight="1">
      <c r="D591" s="91"/>
      <c r="E591" s="91"/>
      <c r="F591" s="91"/>
      <c r="G591" s="35"/>
    </row>
    <row r="592" spans="4:7" ht="15" customHeight="1">
      <c r="D592" s="91"/>
      <c r="E592" s="91"/>
      <c r="F592" s="91"/>
      <c r="G592" s="35"/>
    </row>
    <row r="593" spans="4:7" ht="15" customHeight="1">
      <c r="D593" s="91"/>
      <c r="E593" s="91"/>
      <c r="F593" s="91"/>
      <c r="G593" s="35"/>
    </row>
    <row r="596" spans="4:7" ht="15" customHeight="1">
      <c r="D596" s="91"/>
      <c r="E596" s="91"/>
      <c r="F596" s="91"/>
      <c r="G596" s="35"/>
    </row>
    <row r="597" spans="4:7" ht="15" customHeight="1">
      <c r="D597" s="91"/>
      <c r="E597" s="91"/>
      <c r="F597" s="91"/>
      <c r="G597" s="35"/>
    </row>
    <row r="598" spans="4:7" ht="15" customHeight="1">
      <c r="D598" s="91"/>
      <c r="E598" s="91"/>
      <c r="F598" s="91"/>
      <c r="G598" s="35"/>
    </row>
    <row r="599" spans="4:7" ht="15" customHeight="1">
      <c r="D599" s="91"/>
      <c r="E599" s="91"/>
      <c r="F599" s="91"/>
      <c r="G599" s="35"/>
    </row>
    <row r="600" spans="4:7" ht="15" customHeight="1">
      <c r="D600" s="91"/>
      <c r="E600" s="91"/>
      <c r="F600" s="91"/>
      <c r="G600" s="35"/>
    </row>
    <row r="601" spans="4:7" ht="15" customHeight="1">
      <c r="D601" s="91"/>
      <c r="E601" s="91"/>
      <c r="F601" s="91"/>
      <c r="G601" s="35"/>
    </row>
    <row r="602" spans="4:7" ht="15" customHeight="1">
      <c r="D602" s="91"/>
      <c r="E602" s="91"/>
      <c r="F602" s="91"/>
      <c r="G602" s="35"/>
    </row>
    <row r="603" spans="4:7" ht="15" customHeight="1">
      <c r="D603" s="91"/>
      <c r="E603" s="91"/>
      <c r="F603" s="91"/>
      <c r="G603" s="35"/>
    </row>
    <row r="604" spans="4:7" ht="15" customHeight="1">
      <c r="D604" s="91"/>
      <c r="E604" s="91"/>
      <c r="F604" s="91"/>
      <c r="G604" s="35"/>
    </row>
    <row r="605" spans="4:7" ht="15" customHeight="1">
      <c r="D605" s="91"/>
      <c r="E605" s="91"/>
      <c r="F605" s="91"/>
      <c r="G605" s="35"/>
    </row>
    <row r="606" spans="4:7" ht="15" customHeight="1">
      <c r="D606" s="91"/>
      <c r="E606" s="91"/>
      <c r="F606" s="91"/>
      <c r="G606" s="35"/>
    </row>
    <row r="607" spans="4:7" ht="15" customHeight="1">
      <c r="D607" s="91"/>
      <c r="E607" s="91"/>
      <c r="F607" s="91"/>
      <c r="G607" s="35"/>
    </row>
    <row r="608" spans="4:7" ht="15" customHeight="1">
      <c r="D608" s="91"/>
      <c r="E608" s="91"/>
      <c r="F608" s="91"/>
      <c r="G608" s="35"/>
    </row>
    <row r="609" spans="4:7" ht="15" customHeight="1">
      <c r="D609" s="91"/>
      <c r="E609" s="91"/>
      <c r="F609" s="91"/>
      <c r="G609" s="35"/>
    </row>
    <row r="610" spans="4:7" ht="15" customHeight="1">
      <c r="D610" s="91"/>
      <c r="E610" s="91"/>
      <c r="F610" s="91"/>
      <c r="G610" s="35"/>
    </row>
    <row r="611" spans="4:7" ht="15" customHeight="1">
      <c r="D611" s="91"/>
      <c r="E611" s="91"/>
      <c r="F611" s="91"/>
      <c r="G611" s="35"/>
    </row>
    <row r="612" spans="4:7" ht="15" customHeight="1">
      <c r="D612" s="91"/>
      <c r="E612" s="91"/>
      <c r="F612" s="91"/>
      <c r="G612" s="35"/>
    </row>
    <row r="613" spans="4:7" ht="15" customHeight="1">
      <c r="D613" s="91"/>
      <c r="E613" s="91"/>
      <c r="F613" s="91"/>
      <c r="G613" s="35"/>
    </row>
    <row r="614" spans="4:7" ht="15" customHeight="1">
      <c r="D614" s="91"/>
      <c r="E614" s="91"/>
      <c r="F614" s="91"/>
      <c r="G614" s="35"/>
    </row>
    <row r="615" spans="4:7" ht="15" customHeight="1">
      <c r="D615" s="91"/>
      <c r="E615" s="91"/>
      <c r="F615" s="91"/>
      <c r="G615" s="35"/>
    </row>
    <row r="616" spans="4:7" ht="15" customHeight="1">
      <c r="D616" s="91"/>
      <c r="E616" s="91"/>
      <c r="F616" s="91"/>
      <c r="G616" s="35"/>
    </row>
    <row r="617" spans="4:7" ht="15" customHeight="1">
      <c r="D617" s="91"/>
      <c r="E617" s="91"/>
      <c r="F617" s="91"/>
      <c r="G617" s="35"/>
    </row>
    <row r="618" spans="4:7" ht="15" customHeight="1">
      <c r="D618" s="91"/>
      <c r="E618" s="91"/>
      <c r="F618" s="91"/>
      <c r="G618" s="35"/>
    </row>
    <row r="619" spans="4:7" ht="15" customHeight="1">
      <c r="D619" s="91"/>
      <c r="E619" s="91"/>
      <c r="F619" s="91"/>
      <c r="G619" s="35"/>
    </row>
    <row r="620" spans="4:7" ht="15" customHeight="1">
      <c r="D620" s="91"/>
      <c r="E620" s="91"/>
      <c r="F620" s="91"/>
      <c r="G620" s="35"/>
    </row>
    <row r="621" spans="4:7" ht="15" customHeight="1">
      <c r="D621" s="91"/>
      <c r="E621" s="91"/>
      <c r="F621" s="91"/>
      <c r="G621" s="35"/>
    </row>
    <row r="622" spans="4:7" ht="15" customHeight="1">
      <c r="D622" s="91"/>
      <c r="E622" s="91"/>
      <c r="F622" s="91"/>
      <c r="G622" s="35"/>
    </row>
    <row r="623" spans="4:7" ht="15" customHeight="1">
      <c r="D623" s="91"/>
      <c r="E623" s="91"/>
      <c r="F623" s="91"/>
      <c r="G623" s="35"/>
    </row>
    <row r="624" spans="4:7" ht="15" customHeight="1">
      <c r="D624" s="91"/>
      <c r="E624" s="91"/>
      <c r="F624" s="91"/>
      <c r="G624" s="35"/>
    </row>
    <row r="625" spans="4:7" ht="15" customHeight="1">
      <c r="D625" s="91"/>
      <c r="E625" s="91"/>
      <c r="F625" s="91"/>
      <c r="G625" s="35"/>
    </row>
    <row r="626" spans="4:7" ht="15" customHeight="1">
      <c r="D626" s="91"/>
      <c r="E626" s="91"/>
      <c r="F626" s="91"/>
      <c r="G626" s="35"/>
    </row>
    <row r="627" spans="4:7" ht="15" customHeight="1">
      <c r="D627" s="91"/>
      <c r="E627" s="91"/>
      <c r="F627" s="91"/>
      <c r="G627" s="35"/>
    </row>
    <row r="628" spans="4:7" ht="15" customHeight="1">
      <c r="D628" s="91"/>
      <c r="E628" s="91"/>
      <c r="F628" s="91"/>
      <c r="G628" s="35"/>
    </row>
    <row r="629" spans="4:7" ht="15" customHeight="1">
      <c r="D629" s="91"/>
      <c r="E629" s="91"/>
      <c r="F629" s="91"/>
      <c r="G629" s="35"/>
    </row>
    <row r="630" spans="4:7" ht="15" customHeight="1">
      <c r="D630" s="91"/>
      <c r="E630" s="91"/>
      <c r="F630" s="91"/>
      <c r="G630" s="35"/>
    </row>
    <row r="631" spans="4:7" ht="15" customHeight="1">
      <c r="D631" s="91"/>
      <c r="E631" s="91"/>
      <c r="F631" s="91"/>
      <c r="G631" s="35"/>
    </row>
    <row r="632" spans="4:7" ht="15" customHeight="1">
      <c r="D632" s="91"/>
      <c r="E632" s="91"/>
      <c r="F632" s="91"/>
      <c r="G632" s="35"/>
    </row>
    <row r="633" spans="4:7" ht="15" customHeight="1">
      <c r="D633" s="91"/>
      <c r="E633" s="91"/>
      <c r="F633" s="91"/>
      <c r="G633" s="35"/>
    </row>
    <row r="634" spans="4:7" ht="15" customHeight="1">
      <c r="D634" s="91"/>
      <c r="E634" s="91"/>
      <c r="F634" s="91"/>
      <c r="G634" s="35"/>
    </row>
    <row r="635" spans="4:7" ht="15" customHeight="1">
      <c r="D635" s="91"/>
      <c r="E635" s="91"/>
      <c r="F635" s="91"/>
      <c r="G635" s="35"/>
    </row>
    <row r="636" spans="4:7" ht="15" customHeight="1">
      <c r="D636" s="91"/>
      <c r="E636" s="91"/>
      <c r="F636" s="91"/>
      <c r="G636" s="35"/>
    </row>
    <row r="637" spans="4:7" ht="15" customHeight="1">
      <c r="D637" s="91"/>
      <c r="E637" s="91"/>
      <c r="F637" s="91"/>
      <c r="G637" s="35"/>
    </row>
    <row r="638" spans="4:7" ht="15" customHeight="1">
      <c r="D638" s="92"/>
      <c r="E638" s="92"/>
      <c r="F638" s="92"/>
      <c r="G638" s="35"/>
    </row>
    <row r="639" spans="4:7" ht="15" customHeight="1">
      <c r="D639" s="92"/>
      <c r="E639" s="92"/>
      <c r="F639" s="92"/>
      <c r="G639" s="35"/>
    </row>
    <row r="640" spans="4:7" ht="15" customHeight="1">
      <c r="D640" s="92"/>
      <c r="E640" s="92"/>
      <c r="F640" s="92"/>
      <c r="G640" s="35"/>
    </row>
    <row r="641" spans="4:7" ht="15" customHeight="1">
      <c r="D641" s="92"/>
      <c r="E641" s="92"/>
      <c r="F641" s="92"/>
      <c r="G641" s="35"/>
    </row>
    <row r="642" spans="4:7" ht="15" customHeight="1">
      <c r="D642" s="92"/>
      <c r="E642" s="92"/>
      <c r="F642" s="92"/>
      <c r="G642" s="35"/>
    </row>
    <row r="643" spans="4:7" ht="15" customHeight="1">
      <c r="D643" s="92"/>
      <c r="E643" s="92"/>
      <c r="F643" s="92"/>
      <c r="G643" s="35"/>
    </row>
    <row r="644" spans="4:7" ht="15" customHeight="1">
      <c r="D644" s="92"/>
      <c r="E644" s="92"/>
      <c r="F644" s="92"/>
      <c r="G644" s="35"/>
    </row>
    <row r="645" spans="4:7" ht="15" customHeight="1">
      <c r="D645" s="92"/>
      <c r="E645" s="92"/>
      <c r="F645" s="92"/>
      <c r="G645" s="35"/>
    </row>
    <row r="646" spans="4:7" ht="15" customHeight="1">
      <c r="D646" s="92"/>
      <c r="E646" s="92"/>
      <c r="F646" s="92"/>
      <c r="G646" s="35"/>
    </row>
    <row r="647" spans="4:7" ht="15" customHeight="1">
      <c r="D647" s="92"/>
      <c r="E647" s="92"/>
      <c r="F647" s="92"/>
      <c r="G647" s="35"/>
    </row>
    <row r="648" spans="4:7" ht="15" customHeight="1">
      <c r="D648" s="92"/>
      <c r="E648" s="92"/>
      <c r="F648" s="92"/>
      <c r="G648" s="35"/>
    </row>
    <row r="649" spans="4:7" ht="15" customHeight="1">
      <c r="D649" s="92"/>
      <c r="E649" s="92"/>
      <c r="F649" s="92"/>
      <c r="G649" s="35"/>
    </row>
    <row r="650" spans="4:7" ht="15" customHeight="1">
      <c r="D650" s="92"/>
      <c r="E650" s="92"/>
      <c r="F650" s="92"/>
      <c r="G650" s="35"/>
    </row>
    <row r="651" spans="4:7" ht="15" customHeight="1">
      <c r="D651" s="92"/>
      <c r="E651" s="92"/>
      <c r="F651" s="92"/>
      <c r="G651" s="35"/>
    </row>
    <row r="652" spans="4:7" ht="15" customHeight="1">
      <c r="D652" s="92"/>
      <c r="E652" s="92"/>
      <c r="F652" s="92"/>
      <c r="G652" s="35"/>
    </row>
    <row r="653" spans="4:7" ht="15" customHeight="1">
      <c r="D653" s="92"/>
      <c r="E653" s="92"/>
      <c r="F653" s="92"/>
      <c r="G653" s="35"/>
    </row>
    <row r="654" spans="4:7" ht="15" customHeight="1">
      <c r="D654" s="92"/>
      <c r="E654" s="92"/>
      <c r="F654" s="92"/>
      <c r="G654" s="35"/>
    </row>
    <row r="655" spans="4:7" ht="15" customHeight="1">
      <c r="D655" s="92"/>
      <c r="E655" s="92"/>
      <c r="F655" s="92"/>
      <c r="G655" s="35"/>
    </row>
    <row r="656" spans="4:7" ht="15" customHeight="1">
      <c r="D656" s="92"/>
      <c r="E656" s="92"/>
      <c r="F656" s="92"/>
      <c r="G656" s="35"/>
    </row>
    <row r="657" spans="4:7" ht="15" customHeight="1">
      <c r="D657" s="92"/>
      <c r="E657" s="92"/>
      <c r="F657" s="92"/>
      <c r="G657" s="35"/>
    </row>
    <row r="658" spans="4:7" ht="15" customHeight="1">
      <c r="D658" s="92"/>
      <c r="E658" s="92"/>
      <c r="F658" s="92"/>
      <c r="G658" s="35"/>
    </row>
    <row r="659" spans="4:7" ht="15" customHeight="1">
      <c r="D659" s="92"/>
      <c r="E659" s="92"/>
      <c r="F659" s="92"/>
      <c r="G659" s="35"/>
    </row>
    <row r="660" spans="4:7" ht="15" customHeight="1">
      <c r="D660" s="92"/>
      <c r="E660" s="92"/>
      <c r="F660" s="92"/>
      <c r="G660" s="35"/>
    </row>
    <row r="661" spans="4:7" ht="15" customHeight="1">
      <c r="D661" s="92"/>
      <c r="E661" s="92"/>
      <c r="F661" s="92"/>
      <c r="G661" s="35"/>
    </row>
    <row r="662" spans="4:7" ht="15" customHeight="1">
      <c r="D662" s="92"/>
      <c r="E662" s="92"/>
      <c r="F662" s="92"/>
      <c r="G662" s="35"/>
    </row>
    <row r="663" spans="4:7" ht="15" customHeight="1">
      <c r="D663" s="92"/>
      <c r="E663" s="92"/>
      <c r="F663" s="92"/>
      <c r="G663" s="35"/>
    </row>
    <row r="664" spans="4:7" ht="15" customHeight="1">
      <c r="D664" s="92"/>
      <c r="E664" s="92"/>
      <c r="F664" s="92"/>
      <c r="G664" s="35"/>
    </row>
    <row r="665" spans="4:7" ht="15" customHeight="1">
      <c r="D665" s="92"/>
      <c r="E665" s="92"/>
      <c r="F665" s="92"/>
      <c r="G665" s="35"/>
    </row>
    <row r="666" spans="4:7" ht="15" customHeight="1">
      <c r="D666" s="92"/>
      <c r="E666" s="92"/>
      <c r="F666" s="92"/>
      <c r="G666" s="35"/>
    </row>
    <row r="667" spans="4:7" ht="15" customHeight="1">
      <c r="D667" s="92"/>
      <c r="E667" s="92"/>
      <c r="F667" s="92"/>
      <c r="G667" s="35"/>
    </row>
    <row r="668" spans="4:7" ht="15" customHeight="1">
      <c r="D668" s="92"/>
      <c r="E668" s="92"/>
      <c r="F668" s="92"/>
      <c r="G668" s="35"/>
    </row>
    <row r="669" spans="4:7" ht="15" customHeight="1">
      <c r="D669" s="92"/>
      <c r="E669" s="92"/>
      <c r="F669" s="92"/>
      <c r="G669" s="35"/>
    </row>
    <row r="670" spans="4:7" ht="15" customHeight="1">
      <c r="D670" s="92"/>
      <c r="E670" s="92"/>
      <c r="F670" s="92"/>
      <c r="G670" s="35"/>
    </row>
    <row r="671" spans="4:7" ht="15" customHeight="1">
      <c r="D671" s="92"/>
      <c r="E671" s="92"/>
      <c r="F671" s="92"/>
      <c r="G671" s="35"/>
    </row>
    <row r="672" spans="4:7" ht="15" customHeight="1">
      <c r="D672" s="92"/>
      <c r="E672" s="92"/>
      <c r="F672" s="92"/>
      <c r="G672" s="35"/>
    </row>
    <row r="673" spans="4:7" ht="15" customHeight="1">
      <c r="D673" s="92"/>
      <c r="E673" s="92"/>
      <c r="F673" s="92"/>
      <c r="G673" s="35"/>
    </row>
    <row r="674" spans="4:7" ht="15" customHeight="1">
      <c r="D674" s="92"/>
      <c r="E674" s="92"/>
      <c r="F674" s="92"/>
      <c r="G674" s="35"/>
    </row>
    <row r="675" spans="4:7" ht="15" customHeight="1">
      <c r="D675" s="92"/>
      <c r="E675" s="92"/>
      <c r="F675" s="92"/>
      <c r="G675" s="35"/>
    </row>
    <row r="676" spans="4:7" ht="15" customHeight="1">
      <c r="D676" s="92"/>
      <c r="E676" s="92"/>
      <c r="F676" s="92"/>
      <c r="G676" s="35"/>
    </row>
    <row r="677" spans="4:7" ht="15" customHeight="1">
      <c r="D677" s="92"/>
      <c r="E677" s="92"/>
      <c r="F677" s="92"/>
      <c r="G677" s="35"/>
    </row>
    <row r="678" spans="4:7" ht="15" customHeight="1">
      <c r="D678" s="92"/>
      <c r="E678" s="92"/>
      <c r="F678" s="92"/>
      <c r="G678" s="35"/>
    </row>
    <row r="679" spans="4:7" ht="15" customHeight="1">
      <c r="D679" s="92"/>
      <c r="E679" s="92"/>
      <c r="F679" s="92"/>
      <c r="G679" s="35"/>
    </row>
    <row r="680" spans="4:7" ht="15" customHeight="1">
      <c r="D680" s="92"/>
      <c r="E680" s="92"/>
      <c r="F680" s="92"/>
      <c r="G680" s="35"/>
    </row>
    <row r="681" spans="4:7" ht="15" customHeight="1">
      <c r="D681" s="92"/>
      <c r="E681" s="92"/>
      <c r="F681" s="92"/>
      <c r="G681" s="35"/>
    </row>
    <row r="682" spans="4:7" ht="15" customHeight="1">
      <c r="D682" s="92"/>
      <c r="E682" s="92"/>
      <c r="F682" s="92"/>
      <c r="G682" s="35"/>
    </row>
    <row r="683" spans="4:7" ht="15" customHeight="1">
      <c r="D683" s="92"/>
      <c r="E683" s="92"/>
      <c r="F683" s="92"/>
      <c r="G683" s="35"/>
    </row>
    <row r="684" spans="4:7" ht="15" customHeight="1">
      <c r="D684" s="92"/>
      <c r="E684" s="92"/>
      <c r="F684" s="92"/>
      <c r="G684" s="35"/>
    </row>
    <row r="685" spans="4:7" ht="15" customHeight="1">
      <c r="D685" s="92"/>
      <c r="E685" s="92"/>
      <c r="F685" s="92"/>
      <c r="G685" s="35"/>
    </row>
    <row r="686" spans="4:7" ht="15" customHeight="1">
      <c r="D686" s="92"/>
      <c r="E686" s="92"/>
      <c r="F686" s="92"/>
      <c r="G686" s="35"/>
    </row>
    <row r="687" spans="4:7" ht="15" customHeight="1">
      <c r="D687" s="92"/>
      <c r="E687" s="92"/>
      <c r="F687" s="92"/>
      <c r="G687" s="35"/>
    </row>
    <row r="688" spans="4:7" ht="15" customHeight="1">
      <c r="D688" s="92"/>
      <c r="E688" s="92"/>
      <c r="F688" s="92"/>
      <c r="G688" s="35"/>
    </row>
    <row r="689" spans="4:7" ht="15" customHeight="1">
      <c r="D689" s="92"/>
      <c r="E689" s="92"/>
      <c r="F689" s="92"/>
      <c r="G689" s="35"/>
    </row>
    <row r="690" spans="4:7" ht="15" customHeight="1">
      <c r="D690" s="92"/>
      <c r="E690" s="92"/>
      <c r="F690" s="92"/>
      <c r="G690" s="35"/>
    </row>
    <row r="691" spans="4:7" ht="15" customHeight="1">
      <c r="D691" s="92"/>
      <c r="E691" s="92"/>
      <c r="F691" s="92"/>
      <c r="G691" s="35"/>
    </row>
    <row r="692" spans="4:7" ht="15" customHeight="1">
      <c r="D692" s="92"/>
      <c r="E692" s="92"/>
      <c r="F692" s="92"/>
      <c r="G692" s="35"/>
    </row>
    <row r="693" spans="4:7" ht="15" customHeight="1">
      <c r="D693" s="92"/>
      <c r="E693" s="92"/>
      <c r="F693" s="92"/>
      <c r="G693" s="35"/>
    </row>
    <row r="694" spans="4:7" ht="15" customHeight="1">
      <c r="D694" s="92"/>
      <c r="E694" s="92"/>
      <c r="F694" s="92"/>
      <c r="G694" s="35"/>
    </row>
    <row r="695" spans="4:7" ht="15" customHeight="1">
      <c r="D695" s="92"/>
      <c r="E695" s="92"/>
      <c r="F695" s="92"/>
      <c r="G695" s="35"/>
    </row>
    <row r="696" spans="4:7" ht="15" customHeight="1">
      <c r="D696" s="92"/>
      <c r="E696" s="92"/>
      <c r="F696" s="92"/>
      <c r="G696" s="35"/>
    </row>
    <row r="697" spans="4:7" ht="15" customHeight="1">
      <c r="D697" s="92"/>
      <c r="E697" s="92"/>
      <c r="F697" s="92"/>
      <c r="G697" s="35"/>
    </row>
    <row r="698" spans="4:7" ht="15" customHeight="1">
      <c r="D698" s="92"/>
      <c r="E698" s="92"/>
      <c r="F698" s="92"/>
      <c r="G698" s="35"/>
    </row>
    <row r="699" spans="4:7" ht="15" customHeight="1">
      <c r="D699" s="92"/>
      <c r="E699" s="92"/>
      <c r="F699" s="92"/>
      <c r="G699" s="35"/>
    </row>
    <row r="700" spans="4:7" ht="15" customHeight="1">
      <c r="D700" s="92"/>
      <c r="E700" s="92"/>
      <c r="F700" s="92"/>
      <c r="G700" s="35"/>
    </row>
    <row r="701" spans="4:7" ht="15" customHeight="1">
      <c r="D701" s="92"/>
      <c r="E701" s="92"/>
      <c r="F701" s="92"/>
      <c r="G701" s="35"/>
    </row>
    <row r="702" spans="4:7" ht="15" customHeight="1">
      <c r="D702" s="92"/>
      <c r="E702" s="92"/>
      <c r="F702" s="92"/>
      <c r="G702" s="35"/>
    </row>
    <row r="703" spans="4:7" ht="15" customHeight="1">
      <c r="D703" s="92"/>
      <c r="E703" s="92"/>
      <c r="F703" s="92"/>
      <c r="G703" s="35"/>
    </row>
    <row r="704" spans="4:7" ht="15" customHeight="1">
      <c r="D704" s="92"/>
      <c r="E704" s="92"/>
      <c r="F704" s="92"/>
      <c r="G704" s="35"/>
    </row>
    <row r="705" spans="4:7" ht="15" customHeight="1">
      <c r="D705" s="92"/>
      <c r="E705" s="92"/>
      <c r="F705" s="92"/>
      <c r="G705" s="35"/>
    </row>
    <row r="706" spans="4:7" ht="15" customHeight="1">
      <c r="D706" s="92"/>
      <c r="E706" s="92"/>
      <c r="F706" s="92"/>
      <c r="G706" s="35"/>
    </row>
    <row r="707" spans="4:7" ht="15" customHeight="1">
      <c r="D707" s="92"/>
      <c r="E707" s="92"/>
      <c r="F707" s="92"/>
      <c r="G707" s="35"/>
    </row>
    <row r="708" spans="4:7" ht="15" customHeight="1">
      <c r="D708" s="92"/>
      <c r="E708" s="92"/>
      <c r="F708" s="92"/>
      <c r="G708" s="35"/>
    </row>
    <row r="709" spans="4:7" ht="15" customHeight="1">
      <c r="D709" s="92"/>
      <c r="E709" s="92"/>
      <c r="F709" s="92"/>
      <c r="G709" s="35"/>
    </row>
    <row r="710" spans="4:7" ht="15" customHeight="1">
      <c r="D710" s="92"/>
      <c r="E710" s="92"/>
      <c r="F710" s="92"/>
      <c r="G710" s="35"/>
    </row>
    <row r="711" spans="4:7" ht="15" customHeight="1">
      <c r="D711" s="92"/>
      <c r="E711" s="92"/>
      <c r="F711" s="92"/>
      <c r="G711" s="35"/>
    </row>
    <row r="712" spans="4:7" ht="15" customHeight="1">
      <c r="D712" s="92"/>
      <c r="E712" s="92"/>
      <c r="F712" s="92"/>
      <c r="G712" s="35"/>
    </row>
    <row r="713" spans="4:7" ht="15" customHeight="1">
      <c r="D713" s="92"/>
      <c r="E713" s="92"/>
      <c r="F713" s="92"/>
      <c r="G713" s="35"/>
    </row>
    <row r="714" spans="4:7" ht="15" customHeight="1">
      <c r="D714" s="92"/>
      <c r="E714" s="92"/>
      <c r="F714" s="92"/>
      <c r="G714" s="35"/>
    </row>
    <row r="715" spans="4:7" ht="15" customHeight="1">
      <c r="D715" s="92"/>
      <c r="E715" s="92"/>
      <c r="F715" s="92"/>
      <c r="G715" s="35"/>
    </row>
    <row r="716" spans="4:7" ht="15" customHeight="1">
      <c r="D716" s="92"/>
      <c r="E716" s="92"/>
      <c r="F716" s="92"/>
      <c r="G716" s="35"/>
    </row>
    <row r="717" spans="4:7" ht="15" customHeight="1">
      <c r="D717" s="92"/>
      <c r="E717" s="92"/>
      <c r="F717" s="92"/>
      <c r="G717" s="35"/>
    </row>
    <row r="718" spans="4:7" ht="15" customHeight="1">
      <c r="D718" s="92"/>
      <c r="E718" s="92"/>
      <c r="F718" s="92"/>
      <c r="G718" s="35"/>
    </row>
    <row r="719" spans="4:7" ht="15" customHeight="1">
      <c r="D719" s="92"/>
      <c r="E719" s="92"/>
      <c r="F719" s="92"/>
      <c r="G719" s="35"/>
    </row>
    <row r="720" spans="4:7" ht="15" customHeight="1">
      <c r="D720" s="92"/>
      <c r="E720" s="92"/>
      <c r="F720" s="92"/>
      <c r="G720" s="35"/>
    </row>
    <row r="721" spans="4:7" ht="15" customHeight="1">
      <c r="D721" s="92"/>
      <c r="E721" s="92"/>
      <c r="F721" s="92"/>
      <c r="G721" s="35"/>
    </row>
    <row r="722" spans="4:7" ht="15" customHeight="1">
      <c r="D722" s="92"/>
      <c r="E722" s="92"/>
      <c r="F722" s="92"/>
      <c r="G722" s="35"/>
    </row>
    <row r="723" spans="4:7" ht="15" customHeight="1">
      <c r="D723" s="92"/>
      <c r="E723" s="92"/>
      <c r="F723" s="92"/>
      <c r="G723" s="35"/>
    </row>
    <row r="724" spans="4:7" ht="15" customHeight="1">
      <c r="D724" s="92"/>
      <c r="E724" s="92"/>
      <c r="F724" s="92"/>
      <c r="G724" s="35"/>
    </row>
    <row r="725" spans="4:7" ht="15" customHeight="1">
      <c r="D725" s="92"/>
      <c r="E725" s="92"/>
      <c r="F725" s="92"/>
      <c r="G725" s="35"/>
    </row>
    <row r="726" spans="4:7" ht="15" customHeight="1">
      <c r="D726" s="92"/>
      <c r="E726" s="92"/>
      <c r="F726" s="92"/>
      <c r="G726" s="35"/>
    </row>
    <row r="727" spans="4:7" ht="15" customHeight="1">
      <c r="D727" s="92"/>
      <c r="E727" s="92"/>
      <c r="F727" s="92"/>
      <c r="G727" s="35"/>
    </row>
    <row r="728" spans="4:7" ht="15" customHeight="1">
      <c r="D728" s="92"/>
      <c r="E728" s="92"/>
      <c r="F728" s="92"/>
      <c r="G728" s="35"/>
    </row>
    <row r="729" spans="4:7" ht="15" customHeight="1">
      <c r="D729" s="92"/>
      <c r="E729" s="92"/>
      <c r="F729" s="92"/>
      <c r="G729" s="35"/>
    </row>
    <row r="730" spans="4:7" ht="15" customHeight="1">
      <c r="D730" s="92"/>
      <c r="E730" s="92"/>
      <c r="F730" s="92"/>
      <c r="G730" s="35"/>
    </row>
    <row r="731" spans="4:7" ht="15" customHeight="1">
      <c r="D731" s="92"/>
      <c r="E731" s="92"/>
      <c r="F731" s="92"/>
      <c r="G731" s="35"/>
    </row>
    <row r="732" spans="4:7" ht="15" customHeight="1">
      <c r="D732" s="92"/>
      <c r="E732" s="92"/>
      <c r="F732" s="92"/>
      <c r="G732" s="35"/>
    </row>
  </sheetData>
  <mergeCells count="45">
    <mergeCell ref="B37:E37"/>
    <mergeCell ref="B38:E38"/>
    <mergeCell ref="B39:E39"/>
    <mergeCell ref="B21:E21"/>
    <mergeCell ref="B22:E22"/>
    <mergeCell ref="B23:E23"/>
    <mergeCell ref="B24:E24"/>
    <mergeCell ref="B25:E25"/>
    <mergeCell ref="B26:E26"/>
    <mergeCell ref="B36:E36"/>
    <mergeCell ref="B14:E14"/>
    <mergeCell ref="L3:O3"/>
    <mergeCell ref="B17:E17"/>
    <mergeCell ref="B18:E18"/>
    <mergeCell ref="B5:E5"/>
    <mergeCell ref="B11:E11"/>
    <mergeCell ref="B32:E32"/>
    <mergeCell ref="B33:E33"/>
    <mergeCell ref="B34:E34"/>
    <mergeCell ref="B12:E12"/>
    <mergeCell ref="B15:E15"/>
    <mergeCell ref="B16:E16"/>
    <mergeCell ref="B28:E28"/>
    <mergeCell ref="B29:E29"/>
    <mergeCell ref="B30:E30"/>
    <mergeCell ref="B20:E20"/>
    <mergeCell ref="B1:O1"/>
    <mergeCell ref="B2:O2"/>
    <mergeCell ref="K3:K4"/>
    <mergeCell ref="J3:J4"/>
    <mergeCell ref="I3:I4"/>
    <mergeCell ref="H3:H4"/>
    <mergeCell ref="B3:E4"/>
    <mergeCell ref="G3:G4"/>
    <mergeCell ref="F3:F4"/>
    <mergeCell ref="B35:E35"/>
    <mergeCell ref="B31:E31"/>
    <mergeCell ref="B6:E6"/>
    <mergeCell ref="B7:E7"/>
    <mergeCell ref="B8:E8"/>
    <mergeCell ref="B27:E27"/>
    <mergeCell ref="B13:E13"/>
    <mergeCell ref="B9:E9"/>
    <mergeCell ref="B10:E10"/>
    <mergeCell ref="B19:E19"/>
  </mergeCells>
  <printOptions/>
  <pageMargins left="0.984251968503937" right="0" top="0.3937007874015748" bottom="0" header="0.5118110236220472" footer="0.5118110236220472"/>
  <pageSetup horizontalDpi="600" verticalDpi="600" orientation="landscape" paperSize="9" r:id="rId1"/>
  <rowBreaks count="1" manualBreakCount="1">
    <brk id="19" min="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P733"/>
  <sheetViews>
    <sheetView workbookViewId="0" topLeftCell="B1">
      <selection activeCell="Q6" sqref="Q6"/>
    </sheetView>
  </sheetViews>
  <sheetFormatPr defaultColWidth="9.140625" defaultRowHeight="15" customHeight="1"/>
  <cols>
    <col min="1" max="1" width="9.140625" style="1" hidden="1" customWidth="1"/>
    <col min="2" max="2" width="37.421875" style="27" customWidth="1"/>
    <col min="3" max="3" width="4.57421875" style="84" customWidth="1"/>
    <col min="4" max="4" width="3.8515625" style="84" customWidth="1"/>
    <col min="5" max="5" width="14.7109375" style="84" customWidth="1"/>
    <col min="6" max="6" width="5.8515625" style="84" customWidth="1"/>
    <col min="7" max="7" width="5.00390625" style="25" customWidth="1"/>
    <col min="8" max="8" width="5.7109375" style="25" customWidth="1"/>
    <col min="9" max="9" width="9.421875" style="25" customWidth="1"/>
    <col min="10" max="10" width="4.7109375" style="8" customWidth="1"/>
    <col min="11" max="11" width="9.421875" style="26" hidden="1" customWidth="1"/>
    <col min="12" max="13" width="9.140625" style="1" customWidth="1"/>
    <col min="14" max="14" width="0.2890625" style="1" customWidth="1"/>
    <col min="15" max="15" width="9.140625" style="1" hidden="1" customWidth="1"/>
    <col min="16" max="16" width="4.00390625" style="1" customWidth="1"/>
    <col min="17" max="16384" width="9.140625" style="1" customWidth="1"/>
  </cols>
  <sheetData>
    <row r="1" spans="2:15" ht="39.75" customHeight="1">
      <c r="B1" s="267" t="s">
        <v>272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2:15" s="29" customFormat="1" ht="29.25" customHeight="1">
      <c r="B2" s="320" t="s">
        <v>265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2:15" ht="47.25" customHeight="1">
      <c r="B3" s="274" t="s">
        <v>26</v>
      </c>
      <c r="C3" s="275"/>
      <c r="D3" s="275"/>
      <c r="E3" s="275"/>
      <c r="F3" s="279" t="s">
        <v>9</v>
      </c>
      <c r="G3" s="279" t="s">
        <v>0</v>
      </c>
      <c r="H3" s="279" t="s">
        <v>1</v>
      </c>
      <c r="I3" s="279" t="s">
        <v>2</v>
      </c>
      <c r="J3" s="279" t="s">
        <v>3</v>
      </c>
      <c r="K3" s="282" t="s">
        <v>95</v>
      </c>
      <c r="L3" s="314" t="s">
        <v>137</v>
      </c>
      <c r="M3" s="315"/>
      <c r="N3" s="205"/>
      <c r="O3" s="206"/>
    </row>
    <row r="4" spans="2:15" ht="22.5" customHeight="1">
      <c r="B4" s="276"/>
      <c r="C4" s="277"/>
      <c r="D4" s="277"/>
      <c r="E4" s="277"/>
      <c r="F4" s="279"/>
      <c r="G4" s="279"/>
      <c r="H4" s="279"/>
      <c r="I4" s="279"/>
      <c r="J4" s="279"/>
      <c r="K4" s="283"/>
      <c r="L4" s="207">
        <v>2013</v>
      </c>
      <c r="M4" s="207">
        <v>2014</v>
      </c>
      <c r="N4" s="201"/>
      <c r="O4" s="3"/>
    </row>
    <row r="5" spans="2:15" s="31" customFormat="1" ht="16.5" customHeight="1">
      <c r="B5" s="321" t="s">
        <v>22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3"/>
    </row>
    <row r="6" spans="2:15" s="31" customFormat="1" ht="18" customHeight="1">
      <c r="B6" s="271" t="s">
        <v>105</v>
      </c>
      <c r="C6" s="271"/>
      <c r="D6" s="271"/>
      <c r="E6" s="271"/>
      <c r="F6" s="183" t="s">
        <v>66</v>
      </c>
      <c r="G6" s="183" t="s">
        <v>5</v>
      </c>
      <c r="H6" s="183" t="s">
        <v>107</v>
      </c>
      <c r="I6" s="184" t="s">
        <v>108</v>
      </c>
      <c r="J6" s="183" t="s">
        <v>102</v>
      </c>
      <c r="K6" s="185">
        <f aca="true" t="shared" si="0" ref="K6:K13">O6+N6+M6+L6</f>
        <v>2515.4</v>
      </c>
      <c r="L6" s="231">
        <f>L7+L10+L14</f>
        <v>1249.7</v>
      </c>
      <c r="M6" s="231">
        <f>M7+M10+M14</f>
        <v>1265.7</v>
      </c>
      <c r="N6" s="185">
        <f>N10+N14+N17</f>
        <v>0</v>
      </c>
      <c r="O6" s="185">
        <f>O10+O14+O17</f>
        <v>0</v>
      </c>
    </row>
    <row r="7" spans="2:15" s="31" customFormat="1" ht="48.75" customHeight="1">
      <c r="B7" s="288" t="s">
        <v>196</v>
      </c>
      <c r="C7" s="289"/>
      <c r="D7" s="289"/>
      <c r="E7" s="290"/>
      <c r="F7" s="169" t="s">
        <v>66</v>
      </c>
      <c r="G7" s="169" t="s">
        <v>5</v>
      </c>
      <c r="H7" s="169" t="s">
        <v>8</v>
      </c>
      <c r="I7" s="163" t="s">
        <v>108</v>
      </c>
      <c r="J7" s="169" t="s">
        <v>102</v>
      </c>
      <c r="K7" s="185"/>
      <c r="L7" s="231">
        <f>L8</f>
        <v>469.40000000000003</v>
      </c>
      <c r="M7" s="231">
        <f>M8</f>
        <v>469.40000000000003</v>
      </c>
      <c r="N7" s="185"/>
      <c r="O7" s="185"/>
    </row>
    <row r="8" spans="2:15" s="31" customFormat="1" ht="15" customHeight="1">
      <c r="B8" s="291" t="s">
        <v>106</v>
      </c>
      <c r="C8" s="292"/>
      <c r="D8" s="292"/>
      <c r="E8" s="293"/>
      <c r="F8" s="157" t="s">
        <v>66</v>
      </c>
      <c r="G8" s="157" t="s">
        <v>5</v>
      </c>
      <c r="H8" s="157" t="s">
        <v>8</v>
      </c>
      <c r="I8" s="158" t="s">
        <v>195</v>
      </c>
      <c r="J8" s="157" t="s">
        <v>102</v>
      </c>
      <c r="K8" s="185"/>
      <c r="L8" s="233">
        <f>L9</f>
        <v>469.40000000000003</v>
      </c>
      <c r="M8" s="233">
        <f>M9</f>
        <v>469.40000000000003</v>
      </c>
      <c r="N8" s="185"/>
      <c r="O8" s="185"/>
    </row>
    <row r="9" spans="2:15" s="31" customFormat="1" ht="15" customHeight="1">
      <c r="B9" s="287" t="s">
        <v>104</v>
      </c>
      <c r="C9" s="287"/>
      <c r="D9" s="287"/>
      <c r="E9" s="287"/>
      <c r="F9" s="157" t="s">
        <v>66</v>
      </c>
      <c r="G9" s="157" t="s">
        <v>5</v>
      </c>
      <c r="H9" s="157" t="s">
        <v>8</v>
      </c>
      <c r="I9" s="158" t="s">
        <v>195</v>
      </c>
      <c r="J9" s="157" t="s">
        <v>213</v>
      </c>
      <c r="K9" s="185"/>
      <c r="L9" s="233">
        <f>'статьи расходов на 2013 г'!F40</f>
        <v>469.40000000000003</v>
      </c>
      <c r="M9" s="233">
        <f>'статьи расходов на 2014 г'!F40</f>
        <v>469.40000000000003</v>
      </c>
      <c r="N9" s="185"/>
      <c r="O9" s="185"/>
    </row>
    <row r="10" spans="2:16" s="32" customFormat="1" ht="51" customHeight="1">
      <c r="B10" s="271" t="s">
        <v>96</v>
      </c>
      <c r="C10" s="271"/>
      <c r="D10" s="271"/>
      <c r="E10" s="271"/>
      <c r="F10" s="169" t="s">
        <v>66</v>
      </c>
      <c r="G10" s="169" t="s">
        <v>5</v>
      </c>
      <c r="H10" s="169" t="s">
        <v>6</v>
      </c>
      <c r="I10" s="169" t="s">
        <v>98</v>
      </c>
      <c r="J10" s="169" t="s">
        <v>99</v>
      </c>
      <c r="K10" s="168">
        <f t="shared" si="0"/>
        <v>1300.6</v>
      </c>
      <c r="L10" s="232">
        <f aca="true" t="shared" si="1" ref="L10:O12">L11</f>
        <v>644.3</v>
      </c>
      <c r="M10" s="232">
        <f t="shared" si="1"/>
        <v>656.3</v>
      </c>
      <c r="N10" s="168">
        <f t="shared" si="1"/>
        <v>0</v>
      </c>
      <c r="O10" s="168">
        <f t="shared" si="1"/>
        <v>0</v>
      </c>
      <c r="P10" s="186"/>
    </row>
    <row r="11" spans="2:15" s="33" customFormat="1" ht="43.5" customHeight="1">
      <c r="B11" s="295" t="s">
        <v>100</v>
      </c>
      <c r="C11" s="295"/>
      <c r="D11" s="295"/>
      <c r="E11" s="295"/>
      <c r="F11" s="170" t="s">
        <v>97</v>
      </c>
      <c r="G11" s="170" t="s">
        <v>5</v>
      </c>
      <c r="H11" s="170" t="s">
        <v>6</v>
      </c>
      <c r="I11" s="170" t="s">
        <v>101</v>
      </c>
      <c r="J11" s="170" t="s">
        <v>102</v>
      </c>
      <c r="K11" s="182">
        <f t="shared" si="0"/>
        <v>1300.6</v>
      </c>
      <c r="L11" s="230">
        <f t="shared" si="1"/>
        <v>644.3</v>
      </c>
      <c r="M11" s="230">
        <f t="shared" si="1"/>
        <v>656.3</v>
      </c>
      <c r="N11" s="181">
        <f t="shared" si="1"/>
        <v>0</v>
      </c>
      <c r="O11" s="181">
        <f t="shared" si="1"/>
        <v>0</v>
      </c>
    </row>
    <row r="12" spans="2:15" ht="21" customHeight="1">
      <c r="B12" s="287" t="s">
        <v>4</v>
      </c>
      <c r="C12" s="287"/>
      <c r="D12" s="287"/>
      <c r="E12" s="287"/>
      <c r="F12" s="157" t="s">
        <v>97</v>
      </c>
      <c r="G12" s="157" t="s">
        <v>5</v>
      </c>
      <c r="H12" s="157" t="s">
        <v>6</v>
      </c>
      <c r="I12" s="157" t="s">
        <v>103</v>
      </c>
      <c r="J12" s="157" t="s">
        <v>102</v>
      </c>
      <c r="K12" s="159">
        <f t="shared" si="0"/>
        <v>1300.6</v>
      </c>
      <c r="L12" s="233">
        <f t="shared" si="1"/>
        <v>644.3</v>
      </c>
      <c r="M12" s="233">
        <f t="shared" si="1"/>
        <v>656.3</v>
      </c>
      <c r="N12" s="159">
        <f t="shared" si="1"/>
        <v>0</v>
      </c>
      <c r="O12" s="159">
        <f t="shared" si="1"/>
        <v>0</v>
      </c>
    </row>
    <row r="13" spans="2:15" ht="20.25" customHeight="1">
      <c r="B13" s="287" t="s">
        <v>104</v>
      </c>
      <c r="C13" s="287"/>
      <c r="D13" s="287"/>
      <c r="E13" s="287"/>
      <c r="F13" s="157" t="s">
        <v>97</v>
      </c>
      <c r="G13" s="157" t="s">
        <v>5</v>
      </c>
      <c r="H13" s="157" t="s">
        <v>6</v>
      </c>
      <c r="I13" s="157" t="s">
        <v>103</v>
      </c>
      <c r="J13" s="157" t="s">
        <v>213</v>
      </c>
      <c r="K13" s="159">
        <f t="shared" si="0"/>
        <v>1300.6</v>
      </c>
      <c r="L13" s="233">
        <f>'статьи расходов на 2013 г'!P40</f>
        <v>644.3</v>
      </c>
      <c r="M13" s="233">
        <f>'статьи расходов на 2014 г'!P40</f>
        <v>656.3</v>
      </c>
      <c r="N13" s="159"/>
      <c r="O13" s="159"/>
    </row>
    <row r="14" spans="2:15" ht="14.25" customHeight="1">
      <c r="B14" s="294" t="s">
        <v>56</v>
      </c>
      <c r="C14" s="294"/>
      <c r="D14" s="294"/>
      <c r="E14" s="294"/>
      <c r="F14" s="163" t="s">
        <v>66</v>
      </c>
      <c r="G14" s="163" t="s">
        <v>5</v>
      </c>
      <c r="H14" s="187" t="s">
        <v>207</v>
      </c>
      <c r="I14" s="169" t="s">
        <v>98</v>
      </c>
      <c r="J14" s="169" t="s">
        <v>99</v>
      </c>
      <c r="K14" s="168">
        <f aca="true" t="shared" si="2" ref="K14:K40">O14+N14+M14+L14</f>
        <v>276</v>
      </c>
      <c r="L14" s="232">
        <f>L15</f>
        <v>136</v>
      </c>
      <c r="M14" s="232">
        <f aca="true" t="shared" si="3" ref="M14:O15">M15</f>
        <v>140</v>
      </c>
      <c r="N14" s="168">
        <f t="shared" si="3"/>
        <v>0</v>
      </c>
      <c r="O14" s="168">
        <f t="shared" si="3"/>
        <v>0</v>
      </c>
    </row>
    <row r="15" spans="2:15" ht="15" customHeight="1">
      <c r="B15" s="316" t="s">
        <v>109</v>
      </c>
      <c r="C15" s="316"/>
      <c r="D15" s="316"/>
      <c r="E15" s="316"/>
      <c r="F15" s="179" t="s">
        <v>66</v>
      </c>
      <c r="G15" s="179" t="s">
        <v>5</v>
      </c>
      <c r="H15" s="179" t="s">
        <v>207</v>
      </c>
      <c r="I15" s="179" t="s">
        <v>110</v>
      </c>
      <c r="J15" s="179" t="s">
        <v>102</v>
      </c>
      <c r="K15" s="180">
        <f t="shared" si="2"/>
        <v>276</v>
      </c>
      <c r="L15" s="234">
        <f>L16</f>
        <v>136</v>
      </c>
      <c r="M15" s="234">
        <f t="shared" si="3"/>
        <v>140</v>
      </c>
      <c r="N15" s="180">
        <f t="shared" si="3"/>
        <v>0</v>
      </c>
      <c r="O15" s="180">
        <f t="shared" si="3"/>
        <v>0</v>
      </c>
    </row>
    <row r="16" spans="2:15" ht="15" customHeight="1">
      <c r="B16" s="300" t="s">
        <v>111</v>
      </c>
      <c r="C16" s="300"/>
      <c r="D16" s="300"/>
      <c r="E16" s="300"/>
      <c r="F16" s="158" t="s">
        <v>66</v>
      </c>
      <c r="G16" s="158" t="s">
        <v>5</v>
      </c>
      <c r="H16" s="158" t="s">
        <v>207</v>
      </c>
      <c r="I16" s="158" t="s">
        <v>110</v>
      </c>
      <c r="J16" s="158" t="s">
        <v>112</v>
      </c>
      <c r="K16" s="159">
        <f t="shared" si="2"/>
        <v>276</v>
      </c>
      <c r="L16" s="233">
        <f>'статьи расходов на 2013 г'!Z40</f>
        <v>136</v>
      </c>
      <c r="M16" s="233">
        <f>'статьи расходов на 2014 г'!Z40</f>
        <v>140</v>
      </c>
      <c r="N16" s="159"/>
      <c r="O16" s="159"/>
    </row>
    <row r="17" spans="2:15" ht="17.25" customHeight="1">
      <c r="B17" s="301" t="s">
        <v>256</v>
      </c>
      <c r="C17" s="302"/>
      <c r="D17" s="302"/>
      <c r="E17" s="303"/>
      <c r="F17" s="184" t="s">
        <v>66</v>
      </c>
      <c r="G17" s="184" t="s">
        <v>8</v>
      </c>
      <c r="H17" s="184" t="s">
        <v>114</v>
      </c>
      <c r="I17" s="184" t="s">
        <v>108</v>
      </c>
      <c r="J17" s="184" t="s">
        <v>102</v>
      </c>
      <c r="K17" s="168">
        <f t="shared" si="2"/>
        <v>96.9</v>
      </c>
      <c r="L17" s="232">
        <f>L18</f>
        <v>47.8</v>
      </c>
      <c r="M17" s="232">
        <f>M18</f>
        <v>49.1</v>
      </c>
      <c r="N17" s="168">
        <f>N18+N21</f>
        <v>0</v>
      </c>
      <c r="O17" s="168">
        <f>O18+O21</f>
        <v>0</v>
      </c>
    </row>
    <row r="18" spans="2:15" ht="17.25" customHeight="1">
      <c r="B18" s="310" t="s">
        <v>115</v>
      </c>
      <c r="C18" s="310"/>
      <c r="D18" s="310"/>
      <c r="E18" s="310"/>
      <c r="F18" s="179" t="s">
        <v>66</v>
      </c>
      <c r="G18" s="179" t="s">
        <v>8</v>
      </c>
      <c r="H18" s="179" t="s">
        <v>114</v>
      </c>
      <c r="I18" s="179" t="s">
        <v>113</v>
      </c>
      <c r="J18" s="179" t="s">
        <v>102</v>
      </c>
      <c r="K18" s="180">
        <f t="shared" si="2"/>
        <v>96.9</v>
      </c>
      <c r="L18" s="234">
        <f aca="true" t="shared" si="4" ref="L18:O19">L19</f>
        <v>47.8</v>
      </c>
      <c r="M18" s="234">
        <f t="shared" si="4"/>
        <v>49.1</v>
      </c>
      <c r="N18" s="180">
        <f t="shared" si="4"/>
        <v>0</v>
      </c>
      <c r="O18" s="180">
        <f t="shared" si="4"/>
        <v>0</v>
      </c>
    </row>
    <row r="19" spans="2:15" ht="30" customHeight="1">
      <c r="B19" s="317" t="s">
        <v>57</v>
      </c>
      <c r="C19" s="318"/>
      <c r="D19" s="318"/>
      <c r="E19" s="319"/>
      <c r="F19" s="158" t="s">
        <v>66</v>
      </c>
      <c r="G19" s="158" t="s">
        <v>8</v>
      </c>
      <c r="H19" s="158" t="s">
        <v>114</v>
      </c>
      <c r="I19" s="158" t="s">
        <v>116</v>
      </c>
      <c r="J19" s="158" t="s">
        <v>102</v>
      </c>
      <c r="K19" s="159">
        <f t="shared" si="2"/>
        <v>96.9</v>
      </c>
      <c r="L19" s="233">
        <f t="shared" si="4"/>
        <v>47.8</v>
      </c>
      <c r="M19" s="233">
        <f t="shared" si="4"/>
        <v>49.1</v>
      </c>
      <c r="N19" s="159">
        <f t="shared" si="4"/>
        <v>0</v>
      </c>
      <c r="O19" s="159">
        <f t="shared" si="4"/>
        <v>0</v>
      </c>
    </row>
    <row r="20" spans="2:15" ht="15.75" customHeight="1">
      <c r="B20" s="287" t="s">
        <v>104</v>
      </c>
      <c r="C20" s="287"/>
      <c r="D20" s="287"/>
      <c r="E20" s="287"/>
      <c r="F20" s="158" t="s">
        <v>66</v>
      </c>
      <c r="G20" s="158" t="s">
        <v>8</v>
      </c>
      <c r="H20" s="158" t="s">
        <v>114</v>
      </c>
      <c r="I20" s="158" t="s">
        <v>116</v>
      </c>
      <c r="J20" s="158" t="s">
        <v>213</v>
      </c>
      <c r="K20" s="159">
        <f t="shared" si="2"/>
        <v>96.9</v>
      </c>
      <c r="L20" s="233">
        <f>'статьи расходов на 2013 г'!AZ40</f>
        <v>47.8</v>
      </c>
      <c r="M20" s="233">
        <f>'статьи расходов на 2014 г'!AZ40</f>
        <v>49.1</v>
      </c>
      <c r="N20" s="159"/>
      <c r="O20" s="159"/>
    </row>
    <row r="21" spans="2:15" ht="45.75" customHeight="1">
      <c r="B21" s="288" t="s">
        <v>257</v>
      </c>
      <c r="C21" s="289"/>
      <c r="D21" s="289"/>
      <c r="E21" s="290"/>
      <c r="F21" s="184" t="s">
        <v>66</v>
      </c>
      <c r="G21" s="184" t="s">
        <v>114</v>
      </c>
      <c r="H21" s="184" t="s">
        <v>169</v>
      </c>
      <c r="I21" s="184" t="s">
        <v>108</v>
      </c>
      <c r="J21" s="184" t="s">
        <v>102</v>
      </c>
      <c r="K21" s="181">
        <f t="shared" si="2"/>
        <v>20</v>
      </c>
      <c r="L21" s="235">
        <f aca="true" t="shared" si="5" ref="L21:O22">L22</f>
        <v>10</v>
      </c>
      <c r="M21" s="235">
        <f t="shared" si="5"/>
        <v>10</v>
      </c>
      <c r="N21" s="181">
        <f t="shared" si="5"/>
        <v>0</v>
      </c>
      <c r="O21" s="181">
        <f t="shared" si="5"/>
        <v>0</v>
      </c>
    </row>
    <row r="22" spans="2:15" ht="45.75" customHeight="1">
      <c r="B22" s="295" t="s">
        <v>258</v>
      </c>
      <c r="C22" s="295"/>
      <c r="D22" s="295"/>
      <c r="E22" s="295"/>
      <c r="F22" s="179" t="s">
        <v>66</v>
      </c>
      <c r="G22" s="179" t="s">
        <v>114</v>
      </c>
      <c r="H22" s="179" t="s">
        <v>169</v>
      </c>
      <c r="I22" s="179" t="s">
        <v>197</v>
      </c>
      <c r="J22" s="179" t="s">
        <v>102</v>
      </c>
      <c r="K22" s="159">
        <f t="shared" si="2"/>
        <v>20</v>
      </c>
      <c r="L22" s="230">
        <f t="shared" si="5"/>
        <v>10</v>
      </c>
      <c r="M22" s="230">
        <f t="shared" si="5"/>
        <v>10</v>
      </c>
      <c r="N22" s="159">
        <f t="shared" si="5"/>
        <v>0</v>
      </c>
      <c r="O22" s="159">
        <f t="shared" si="5"/>
        <v>0</v>
      </c>
    </row>
    <row r="23" spans="2:15" ht="15" customHeight="1">
      <c r="B23" s="287" t="s">
        <v>4</v>
      </c>
      <c r="C23" s="287"/>
      <c r="D23" s="287"/>
      <c r="E23" s="287"/>
      <c r="F23" s="158" t="s">
        <v>66</v>
      </c>
      <c r="G23" s="158" t="s">
        <v>114</v>
      </c>
      <c r="H23" s="158" t="s">
        <v>169</v>
      </c>
      <c r="I23" s="158" t="s">
        <v>197</v>
      </c>
      <c r="J23" s="158" t="s">
        <v>102</v>
      </c>
      <c r="K23" s="159">
        <f t="shared" si="2"/>
        <v>20</v>
      </c>
      <c r="L23" s="233">
        <f>L24</f>
        <v>10</v>
      </c>
      <c r="M23" s="233">
        <f>M24</f>
        <v>10</v>
      </c>
      <c r="N23" s="159"/>
      <c r="O23" s="178"/>
    </row>
    <row r="24" spans="2:15" s="33" customFormat="1" ht="19.5" customHeight="1">
      <c r="B24" s="287" t="s">
        <v>104</v>
      </c>
      <c r="C24" s="287"/>
      <c r="D24" s="287"/>
      <c r="E24" s="287"/>
      <c r="F24" s="158" t="s">
        <v>66</v>
      </c>
      <c r="G24" s="158" t="s">
        <v>114</v>
      </c>
      <c r="H24" s="158" t="s">
        <v>169</v>
      </c>
      <c r="I24" s="158" t="s">
        <v>197</v>
      </c>
      <c r="J24" s="158" t="s">
        <v>66</v>
      </c>
      <c r="K24" s="188">
        <f t="shared" si="2"/>
        <v>20</v>
      </c>
      <c r="L24" s="236">
        <f>'статьи расходов на 2013 г'!BE40</f>
        <v>10</v>
      </c>
      <c r="M24" s="235">
        <f>'статьи расходов на 2014 г'!BE40</f>
        <v>10</v>
      </c>
      <c r="N24" s="188">
        <f aca="true" t="shared" si="6" ref="M24:O26">N25</f>
        <v>0</v>
      </c>
      <c r="O24" s="188">
        <f t="shared" si="6"/>
        <v>0</v>
      </c>
    </row>
    <row r="25" spans="2:15" s="33" customFormat="1" ht="15" customHeight="1">
      <c r="B25" s="312" t="s">
        <v>117</v>
      </c>
      <c r="C25" s="312"/>
      <c r="D25" s="312"/>
      <c r="E25" s="312"/>
      <c r="F25" s="184" t="s">
        <v>66</v>
      </c>
      <c r="G25" s="184" t="s">
        <v>7</v>
      </c>
      <c r="H25" s="184" t="s">
        <v>114</v>
      </c>
      <c r="I25" s="184" t="s">
        <v>108</v>
      </c>
      <c r="J25" s="184" t="s">
        <v>102</v>
      </c>
      <c r="K25" s="180">
        <f t="shared" si="2"/>
        <v>502.5</v>
      </c>
      <c r="L25" s="231">
        <f>L26+L29+L31</f>
        <v>240</v>
      </c>
      <c r="M25" s="231">
        <f>M26+M29+M31</f>
        <v>262.5</v>
      </c>
      <c r="N25" s="180">
        <f t="shared" si="6"/>
        <v>0</v>
      </c>
      <c r="O25" s="180">
        <f t="shared" si="6"/>
        <v>0</v>
      </c>
    </row>
    <row r="26" spans="2:15" s="33" customFormat="1" ht="19.5" customHeight="1">
      <c r="B26" s="313" t="s">
        <v>117</v>
      </c>
      <c r="C26" s="313"/>
      <c r="D26" s="313"/>
      <c r="E26" s="313"/>
      <c r="F26" s="158" t="s">
        <v>66</v>
      </c>
      <c r="G26" s="158" t="s">
        <v>7</v>
      </c>
      <c r="H26" s="158" t="s">
        <v>114</v>
      </c>
      <c r="I26" s="158" t="s">
        <v>118</v>
      </c>
      <c r="J26" s="158" t="s">
        <v>102</v>
      </c>
      <c r="K26" s="159">
        <f t="shared" si="2"/>
        <v>420</v>
      </c>
      <c r="L26" s="233">
        <f>L27</f>
        <v>200</v>
      </c>
      <c r="M26" s="233">
        <f t="shared" si="6"/>
        <v>220</v>
      </c>
      <c r="N26" s="159">
        <f t="shared" si="6"/>
        <v>0</v>
      </c>
      <c r="O26" s="159">
        <f t="shared" si="6"/>
        <v>0</v>
      </c>
    </row>
    <row r="27" spans="2:15" s="33" customFormat="1" ht="43.5" customHeight="1">
      <c r="B27" s="304" t="s">
        <v>119</v>
      </c>
      <c r="C27" s="304"/>
      <c r="D27" s="304"/>
      <c r="E27" s="304"/>
      <c r="F27" s="158" t="s">
        <v>66</v>
      </c>
      <c r="G27" s="158" t="s">
        <v>7</v>
      </c>
      <c r="H27" s="158" t="s">
        <v>114</v>
      </c>
      <c r="I27" s="158" t="s">
        <v>120</v>
      </c>
      <c r="J27" s="158" t="s">
        <v>102</v>
      </c>
      <c r="K27" s="159">
        <f t="shared" si="2"/>
        <v>420</v>
      </c>
      <c r="L27" s="230">
        <f>L28</f>
        <v>200</v>
      </c>
      <c r="M27" s="230">
        <f>M28</f>
        <v>220</v>
      </c>
      <c r="N27" s="159"/>
      <c r="O27" s="159"/>
    </row>
    <row r="28" spans="2:15" s="33" customFormat="1" ht="18" customHeight="1">
      <c r="B28" s="287" t="s">
        <v>104</v>
      </c>
      <c r="C28" s="287"/>
      <c r="D28" s="287"/>
      <c r="E28" s="287"/>
      <c r="F28" s="158" t="s">
        <v>66</v>
      </c>
      <c r="G28" s="158" t="s">
        <v>7</v>
      </c>
      <c r="H28" s="158" t="s">
        <v>114</v>
      </c>
      <c r="I28" s="158" t="s">
        <v>120</v>
      </c>
      <c r="J28" s="158" t="s">
        <v>213</v>
      </c>
      <c r="K28" s="159"/>
      <c r="L28" s="236">
        <f>'статьи расходов на 2013 г'!BJ40</f>
        <v>200</v>
      </c>
      <c r="M28" s="236">
        <f>'статьи расходов на 2014 г'!BJ40</f>
        <v>220</v>
      </c>
      <c r="N28" s="159"/>
      <c r="O28" s="159"/>
    </row>
    <row r="29" spans="2:15" s="33" customFormat="1" ht="18.75" customHeight="1">
      <c r="B29" s="304" t="s">
        <v>121</v>
      </c>
      <c r="C29" s="304"/>
      <c r="D29" s="304"/>
      <c r="E29" s="304"/>
      <c r="F29" s="158" t="s">
        <v>66</v>
      </c>
      <c r="G29" s="158" t="s">
        <v>7</v>
      </c>
      <c r="H29" s="158" t="s">
        <v>114</v>
      </c>
      <c r="I29" s="158" t="s">
        <v>122</v>
      </c>
      <c r="J29" s="158" t="s">
        <v>102</v>
      </c>
      <c r="K29" s="159"/>
      <c r="L29" s="230">
        <f>L30</f>
        <v>10</v>
      </c>
      <c r="M29" s="230">
        <f>M30</f>
        <v>12.5</v>
      </c>
      <c r="N29" s="159"/>
      <c r="O29" s="159"/>
    </row>
    <row r="30" spans="2:15" s="33" customFormat="1" ht="16.5" customHeight="1">
      <c r="B30" s="287" t="s">
        <v>104</v>
      </c>
      <c r="C30" s="287"/>
      <c r="D30" s="287"/>
      <c r="E30" s="287"/>
      <c r="F30" s="158" t="s">
        <v>66</v>
      </c>
      <c r="G30" s="158" t="s">
        <v>7</v>
      </c>
      <c r="H30" s="158" t="s">
        <v>114</v>
      </c>
      <c r="I30" s="158" t="s">
        <v>122</v>
      </c>
      <c r="J30" s="158" t="s">
        <v>213</v>
      </c>
      <c r="K30" s="159"/>
      <c r="L30" s="233">
        <f>'статьи расходов на 2013 г'!BO40</f>
        <v>10</v>
      </c>
      <c r="M30" s="233">
        <f>'статьи расходов на 2014 г'!BO40</f>
        <v>12.5</v>
      </c>
      <c r="N30" s="159"/>
      <c r="O30" s="159"/>
    </row>
    <row r="31" spans="2:15" s="33" customFormat="1" ht="27" customHeight="1">
      <c r="B31" s="305" t="s">
        <v>259</v>
      </c>
      <c r="C31" s="306"/>
      <c r="D31" s="306"/>
      <c r="E31" s="307"/>
      <c r="F31" s="158" t="s">
        <v>66</v>
      </c>
      <c r="G31" s="158" t="s">
        <v>7</v>
      </c>
      <c r="H31" s="158" t="s">
        <v>114</v>
      </c>
      <c r="I31" s="158" t="s">
        <v>171</v>
      </c>
      <c r="J31" s="158" t="s">
        <v>102</v>
      </c>
      <c r="K31" s="159"/>
      <c r="L31" s="234">
        <f>L32</f>
        <v>30</v>
      </c>
      <c r="M31" s="234">
        <f>M32</f>
        <v>30</v>
      </c>
      <c r="N31" s="159"/>
      <c r="O31" s="159"/>
    </row>
    <row r="32" spans="2:15" s="33" customFormat="1" ht="16.5" customHeight="1">
      <c r="B32" s="287" t="s">
        <v>104</v>
      </c>
      <c r="C32" s="287"/>
      <c r="D32" s="287"/>
      <c r="E32" s="287"/>
      <c r="F32" s="158" t="s">
        <v>66</v>
      </c>
      <c r="G32" s="158" t="s">
        <v>7</v>
      </c>
      <c r="H32" s="158" t="s">
        <v>114</v>
      </c>
      <c r="I32" s="158" t="s">
        <v>171</v>
      </c>
      <c r="J32" s="158" t="s">
        <v>213</v>
      </c>
      <c r="K32" s="185" t="e">
        <f t="shared" si="2"/>
        <v>#REF!</v>
      </c>
      <c r="L32" s="233">
        <f>'статьи расходов на 2013 г'!BT40</f>
        <v>30</v>
      </c>
      <c r="M32" s="233">
        <f>'статьи расходов на 2014 г'!BT40</f>
        <v>30</v>
      </c>
      <c r="N32" s="185" t="e">
        <f>N33</f>
        <v>#REF!</v>
      </c>
      <c r="O32" s="185" t="e">
        <f>O33</f>
        <v>#REF!</v>
      </c>
    </row>
    <row r="33" spans="2:15" s="33" customFormat="1" ht="29.25" customHeight="1">
      <c r="B33" s="288" t="s">
        <v>184</v>
      </c>
      <c r="C33" s="289"/>
      <c r="D33" s="289"/>
      <c r="E33" s="290"/>
      <c r="F33" s="184" t="s">
        <v>66</v>
      </c>
      <c r="G33" s="184" t="s">
        <v>7</v>
      </c>
      <c r="H33" s="184" t="s">
        <v>7</v>
      </c>
      <c r="I33" s="184" t="s">
        <v>170</v>
      </c>
      <c r="J33" s="184" t="s">
        <v>102</v>
      </c>
      <c r="K33" s="180" t="e">
        <f t="shared" si="2"/>
        <v>#REF!</v>
      </c>
      <c r="L33" s="235">
        <f>L34</f>
        <v>302.6</v>
      </c>
      <c r="M33" s="235">
        <f aca="true" t="shared" si="7" ref="M33:O35">M34</f>
        <v>340</v>
      </c>
      <c r="N33" s="180" t="e">
        <f t="shared" si="7"/>
        <v>#REF!</v>
      </c>
      <c r="O33" s="180" t="e">
        <f t="shared" si="7"/>
        <v>#REF!</v>
      </c>
    </row>
    <row r="34" spans="2:15" s="33" customFormat="1" ht="15" customHeight="1">
      <c r="B34" s="297" t="s">
        <v>185</v>
      </c>
      <c r="C34" s="298"/>
      <c r="D34" s="298"/>
      <c r="E34" s="299"/>
      <c r="F34" s="179" t="s">
        <v>66</v>
      </c>
      <c r="G34" s="179" t="s">
        <v>7</v>
      </c>
      <c r="H34" s="179" t="s">
        <v>7</v>
      </c>
      <c r="I34" s="179" t="s">
        <v>186</v>
      </c>
      <c r="J34" s="179" t="s">
        <v>102</v>
      </c>
      <c r="K34" s="159" t="e">
        <f t="shared" si="2"/>
        <v>#REF!</v>
      </c>
      <c r="L34" s="233">
        <f>L35</f>
        <v>302.6</v>
      </c>
      <c r="M34" s="233">
        <f t="shared" si="7"/>
        <v>340</v>
      </c>
      <c r="N34" s="159" t="e">
        <f t="shared" si="7"/>
        <v>#REF!</v>
      </c>
      <c r="O34" s="159" t="e">
        <f t="shared" si="7"/>
        <v>#REF!</v>
      </c>
    </row>
    <row r="35" spans="2:15" s="33" customFormat="1" ht="15" customHeight="1">
      <c r="B35" s="291" t="s">
        <v>260</v>
      </c>
      <c r="C35" s="292"/>
      <c r="D35" s="292"/>
      <c r="E35" s="293"/>
      <c r="F35" s="158" t="s">
        <v>66</v>
      </c>
      <c r="G35" s="158" t="s">
        <v>7</v>
      </c>
      <c r="H35" s="158" t="s">
        <v>7</v>
      </c>
      <c r="I35" s="158" t="s">
        <v>187</v>
      </c>
      <c r="J35" s="158" t="s">
        <v>188</v>
      </c>
      <c r="K35" s="159" t="e">
        <f t="shared" si="2"/>
        <v>#REF!</v>
      </c>
      <c r="L35" s="233">
        <f>L36</f>
        <v>302.6</v>
      </c>
      <c r="M35" s="233">
        <f t="shared" si="7"/>
        <v>340</v>
      </c>
      <c r="N35" s="159" t="e">
        <f t="shared" si="7"/>
        <v>#REF!</v>
      </c>
      <c r="O35" s="159" t="e">
        <f t="shared" si="7"/>
        <v>#REF!</v>
      </c>
    </row>
    <row r="36" spans="2:15" s="189" customFormat="1" ht="20.25" customHeight="1">
      <c r="B36" s="287" t="s">
        <v>104</v>
      </c>
      <c r="C36" s="287"/>
      <c r="D36" s="287"/>
      <c r="E36" s="287"/>
      <c r="F36" s="158" t="s">
        <v>66</v>
      </c>
      <c r="G36" s="158" t="s">
        <v>7</v>
      </c>
      <c r="H36" s="158" t="s">
        <v>7</v>
      </c>
      <c r="I36" s="158" t="s">
        <v>187</v>
      </c>
      <c r="J36" s="158" t="s">
        <v>188</v>
      </c>
      <c r="K36" s="188" t="e">
        <f t="shared" si="2"/>
        <v>#REF!</v>
      </c>
      <c r="L36" s="236">
        <f>'статьи расходов на 2013 г'!BY40</f>
        <v>302.6</v>
      </c>
      <c r="M36" s="236">
        <f>'статьи расходов на 2014 г'!BY40</f>
        <v>340</v>
      </c>
      <c r="N36" s="188" t="e">
        <f>N37</f>
        <v>#REF!</v>
      </c>
      <c r="O36" s="188" t="e">
        <f>O37</f>
        <v>#REF!</v>
      </c>
    </row>
    <row r="37" spans="2:15" s="33" customFormat="1" ht="15" customHeight="1">
      <c r="B37" s="288" t="s">
        <v>189</v>
      </c>
      <c r="C37" s="289"/>
      <c r="D37" s="289"/>
      <c r="E37" s="290"/>
      <c r="F37" s="184" t="s">
        <v>66</v>
      </c>
      <c r="G37" s="184" t="s">
        <v>190</v>
      </c>
      <c r="H37" s="184" t="s">
        <v>5</v>
      </c>
      <c r="I37" s="184" t="s">
        <v>108</v>
      </c>
      <c r="J37" s="184" t="s">
        <v>102</v>
      </c>
      <c r="K37" s="159" t="e">
        <f t="shared" si="2"/>
        <v>#REF!</v>
      </c>
      <c r="L37" s="231">
        <f>L38</f>
        <v>2.5</v>
      </c>
      <c r="M37" s="231">
        <f>M38</f>
        <v>2.5</v>
      </c>
      <c r="N37" s="159" t="e">
        <f>N38+#REF!</f>
        <v>#REF!</v>
      </c>
      <c r="O37" s="159" t="e">
        <f>O38+#REF!</f>
        <v>#REF!</v>
      </c>
    </row>
    <row r="38" spans="2:15" s="34" customFormat="1" ht="29.25" customHeight="1">
      <c r="B38" s="297" t="s">
        <v>191</v>
      </c>
      <c r="C38" s="298"/>
      <c r="D38" s="298"/>
      <c r="E38" s="299"/>
      <c r="F38" s="158" t="s">
        <v>66</v>
      </c>
      <c r="G38" s="158" t="s">
        <v>190</v>
      </c>
      <c r="H38" s="158" t="s">
        <v>5</v>
      </c>
      <c r="I38" s="158" t="s">
        <v>192</v>
      </c>
      <c r="J38" s="158" t="s">
        <v>102</v>
      </c>
      <c r="K38" s="159">
        <f t="shared" si="2"/>
        <v>5</v>
      </c>
      <c r="L38" s="233">
        <f>L39</f>
        <v>2.5</v>
      </c>
      <c r="M38" s="233">
        <f>M39</f>
        <v>2.5</v>
      </c>
      <c r="N38" s="159">
        <f>N39</f>
        <v>0</v>
      </c>
      <c r="O38" s="159">
        <f>O39</f>
        <v>0</v>
      </c>
    </row>
    <row r="39" spans="2:15" s="33" customFormat="1" ht="15" customHeight="1">
      <c r="B39" s="291" t="s">
        <v>193</v>
      </c>
      <c r="C39" s="292"/>
      <c r="D39" s="292"/>
      <c r="E39" s="293"/>
      <c r="F39" s="158" t="s">
        <v>66</v>
      </c>
      <c r="G39" s="158" t="s">
        <v>190</v>
      </c>
      <c r="H39" s="158" t="s">
        <v>5</v>
      </c>
      <c r="I39" s="158" t="s">
        <v>192</v>
      </c>
      <c r="J39" s="158" t="s">
        <v>194</v>
      </c>
      <c r="K39" s="159">
        <f t="shared" si="2"/>
        <v>5</v>
      </c>
      <c r="L39" s="233">
        <f>'статьи расходов на 2013 г'!CI40</f>
        <v>2.5</v>
      </c>
      <c r="M39" s="233">
        <f>'статьи расходов на 2014 г'!CI40</f>
        <v>2.5</v>
      </c>
      <c r="N39" s="159"/>
      <c r="O39" s="159"/>
    </row>
    <row r="40" spans="2:15" s="19" customFormat="1" ht="15" customHeight="1">
      <c r="B40" s="280" t="s">
        <v>123</v>
      </c>
      <c r="C40" s="280"/>
      <c r="D40" s="280"/>
      <c r="E40" s="280"/>
      <c r="F40" s="158"/>
      <c r="G40" s="158"/>
      <c r="H40" s="158"/>
      <c r="I40" s="158"/>
      <c r="J40" s="158"/>
      <c r="K40" s="159">
        <f t="shared" si="2"/>
        <v>3782.3999999999996</v>
      </c>
      <c r="L40" s="240">
        <f>L6+L17+L21+L25+L33+L37</f>
        <v>1852.6</v>
      </c>
      <c r="M40" s="240">
        <f>M6+M17+M21+M25+M33+M37</f>
        <v>1929.8</v>
      </c>
      <c r="N40" s="159"/>
      <c r="O40" s="159"/>
    </row>
    <row r="41" spans="2:15" s="32" customFormat="1" ht="15" customHeight="1" hidden="1">
      <c r="B41" s="147"/>
      <c r="C41" s="2"/>
      <c r="D41" s="2"/>
      <c r="E41" s="2"/>
      <c r="F41" s="173"/>
      <c r="G41" s="174"/>
      <c r="H41" s="174"/>
      <c r="I41" s="174"/>
      <c r="J41" s="174"/>
      <c r="K41" s="174"/>
      <c r="L41" s="237"/>
      <c r="M41" s="237"/>
      <c r="N41" s="171"/>
      <c r="O41" s="171"/>
    </row>
    <row r="42" spans="2:15" ht="15" customHeight="1">
      <c r="B42" s="148"/>
      <c r="F42" s="176"/>
      <c r="G42" s="176"/>
      <c r="H42" s="176"/>
      <c r="I42" s="176"/>
      <c r="J42" s="177"/>
      <c r="K42" s="176"/>
      <c r="L42" s="238"/>
      <c r="M42" s="238"/>
      <c r="N42" s="172"/>
      <c r="O42" s="175"/>
    </row>
    <row r="43" spans="2:11" s="33" customFormat="1" ht="15" customHeight="1">
      <c r="B43" s="149"/>
      <c r="C43" s="11"/>
      <c r="D43" s="11"/>
      <c r="E43" s="11"/>
      <c r="F43" s="160"/>
      <c r="G43" s="160"/>
      <c r="H43" s="160"/>
      <c r="I43" s="160"/>
      <c r="J43" s="160"/>
      <c r="K43" s="160"/>
    </row>
    <row r="44" spans="2:11" s="31" customFormat="1" ht="15" customHeight="1">
      <c r="B44" s="150"/>
      <c r="C44" s="11"/>
      <c r="D44" s="11"/>
      <c r="E44" s="11"/>
      <c r="F44" s="160"/>
      <c r="G44" s="165"/>
      <c r="H44" s="165"/>
      <c r="I44" s="165"/>
      <c r="J44" s="160"/>
      <c r="K44" s="160"/>
    </row>
    <row r="45" spans="2:11" ht="15" customHeight="1">
      <c r="B45" s="95"/>
      <c r="C45" s="11"/>
      <c r="D45" s="11"/>
      <c r="E45" s="11"/>
      <c r="F45" s="160"/>
      <c r="G45" s="160"/>
      <c r="H45" s="160"/>
      <c r="I45" s="160"/>
      <c r="J45" s="160"/>
      <c r="K45" s="160"/>
    </row>
    <row r="46" spans="2:11" ht="15" customHeight="1">
      <c r="B46" s="95"/>
      <c r="C46" s="8"/>
      <c r="D46" s="8"/>
      <c r="E46" s="8"/>
      <c r="F46" s="160"/>
      <c r="G46" s="160"/>
      <c r="H46" s="160"/>
      <c r="I46" s="160"/>
      <c r="J46" s="160"/>
      <c r="K46" s="164"/>
    </row>
    <row r="47" spans="2:11" ht="15" customHeight="1">
      <c r="B47" s="16"/>
      <c r="C47" s="8"/>
      <c r="D47" s="8"/>
      <c r="E47" s="8"/>
      <c r="F47" s="160"/>
      <c r="G47" s="160"/>
      <c r="H47" s="160"/>
      <c r="I47" s="160"/>
      <c r="J47" s="160"/>
      <c r="K47" s="164"/>
    </row>
    <row r="48" spans="2:11" ht="15" customHeight="1">
      <c r="B48" s="16"/>
      <c r="C48" s="86"/>
      <c r="D48" s="86"/>
      <c r="E48" s="86"/>
      <c r="F48" s="160"/>
      <c r="G48" s="160"/>
      <c r="H48" s="160"/>
      <c r="I48" s="160"/>
      <c r="J48" s="160"/>
      <c r="K48" s="164"/>
    </row>
    <row r="49" spans="2:11" ht="15" customHeight="1">
      <c r="B49" s="16"/>
      <c r="C49" s="86"/>
      <c r="D49" s="86"/>
      <c r="E49" s="86"/>
      <c r="F49" s="160"/>
      <c r="G49" s="160"/>
      <c r="H49" s="160"/>
      <c r="I49" s="160"/>
      <c r="J49" s="160"/>
      <c r="K49" s="164"/>
    </row>
    <row r="50" spans="6:11" ht="15" customHeight="1">
      <c r="F50" s="164"/>
      <c r="G50" s="164"/>
      <c r="H50" s="164"/>
      <c r="I50" s="164"/>
      <c r="J50" s="160"/>
      <c r="K50" s="164"/>
    </row>
    <row r="51" spans="2:11" s="4" customFormat="1" ht="15" customHeight="1">
      <c r="B51" s="16"/>
      <c r="C51" s="86"/>
      <c r="D51" s="86"/>
      <c r="E51" s="86"/>
      <c r="F51" s="160"/>
      <c r="G51" s="160"/>
      <c r="H51" s="160"/>
      <c r="I51" s="160"/>
      <c r="J51" s="160"/>
      <c r="K51" s="160"/>
    </row>
    <row r="52" spans="2:11" s="18" customFormat="1" ht="15" customHeight="1">
      <c r="B52" s="36"/>
      <c r="C52" s="87"/>
      <c r="D52" s="87"/>
      <c r="E52" s="87"/>
      <c r="F52" s="162"/>
      <c r="G52" s="162"/>
      <c r="H52" s="162"/>
      <c r="I52" s="162"/>
      <c r="J52" s="162"/>
      <c r="K52" s="162"/>
    </row>
    <row r="53" spans="2:11" s="19" customFormat="1" ht="15" customHeight="1">
      <c r="B53" s="37"/>
      <c r="C53" s="88"/>
      <c r="D53" s="88"/>
      <c r="E53" s="88"/>
      <c r="F53" s="166"/>
      <c r="G53" s="160"/>
      <c r="H53" s="160"/>
      <c r="I53" s="160"/>
      <c r="J53" s="160"/>
      <c r="K53" s="160"/>
    </row>
    <row r="54" spans="2:11" s="39" customFormat="1" ht="15" customHeight="1">
      <c r="B54" s="38"/>
      <c r="C54" s="89"/>
      <c r="D54" s="89"/>
      <c r="E54" s="89"/>
      <c r="F54" s="160"/>
      <c r="G54" s="165"/>
      <c r="H54" s="165"/>
      <c r="I54" s="165"/>
      <c r="J54" s="160"/>
      <c r="K54" s="160"/>
    </row>
    <row r="55" spans="2:11" s="4" customFormat="1" ht="15" customHeight="1">
      <c r="B55" s="16"/>
      <c r="C55" s="89"/>
      <c r="D55" s="89"/>
      <c r="E55" s="89"/>
      <c r="F55" s="160"/>
      <c r="G55" s="160"/>
      <c r="H55" s="160"/>
      <c r="I55" s="160"/>
      <c r="J55" s="160"/>
      <c r="K55" s="160"/>
    </row>
    <row r="56" spans="2:11" s="39" customFormat="1" ht="15" customHeight="1">
      <c r="B56" s="38"/>
      <c r="C56" s="89"/>
      <c r="D56" s="89"/>
      <c r="E56" s="89"/>
      <c r="F56" s="160"/>
      <c r="G56" s="165"/>
      <c r="H56" s="165"/>
      <c r="I56" s="165"/>
      <c r="J56" s="160"/>
      <c r="K56" s="160"/>
    </row>
    <row r="57" spans="2:11" s="4" customFormat="1" ht="15" customHeight="1">
      <c r="B57" s="16"/>
      <c r="C57" s="89"/>
      <c r="D57" s="89"/>
      <c r="E57" s="89"/>
      <c r="F57" s="160"/>
      <c r="G57" s="160"/>
      <c r="H57" s="160"/>
      <c r="I57" s="160"/>
      <c r="J57" s="160"/>
      <c r="K57" s="160"/>
    </row>
    <row r="58" spans="2:11" s="4" customFormat="1" ht="15" customHeight="1">
      <c r="B58" s="16"/>
      <c r="C58" s="86"/>
      <c r="D58" s="86"/>
      <c r="E58" s="86"/>
      <c r="F58" s="160"/>
      <c r="G58" s="160"/>
      <c r="H58" s="160"/>
      <c r="I58" s="160"/>
      <c r="J58" s="160"/>
      <c r="K58" s="160"/>
    </row>
    <row r="59" spans="2:11" s="18" customFormat="1" ht="15" customHeight="1">
      <c r="B59" s="36"/>
      <c r="C59" s="87"/>
      <c r="D59" s="87"/>
      <c r="E59" s="87"/>
      <c r="F59" s="162"/>
      <c r="G59" s="162"/>
      <c r="H59" s="162"/>
      <c r="I59" s="162"/>
      <c r="J59" s="162"/>
      <c r="K59" s="162"/>
    </row>
    <row r="60" spans="2:11" s="19" customFormat="1" ht="15" customHeight="1">
      <c r="B60" s="37"/>
      <c r="C60" s="88"/>
      <c r="D60" s="88"/>
      <c r="E60" s="88"/>
      <c r="F60" s="166"/>
      <c r="G60" s="160"/>
      <c r="H60" s="160"/>
      <c r="I60" s="160"/>
      <c r="J60" s="160"/>
      <c r="K60" s="160"/>
    </row>
    <row r="61" spans="2:11" s="83" customFormat="1" ht="15" customHeight="1">
      <c r="B61" s="38"/>
      <c r="C61" s="89"/>
      <c r="D61" s="89"/>
      <c r="E61" s="89"/>
      <c r="F61" s="167"/>
      <c r="G61" s="165"/>
      <c r="H61" s="165"/>
      <c r="I61" s="165"/>
      <c r="J61" s="160"/>
      <c r="K61" s="160"/>
    </row>
    <row r="62" spans="2:11" s="83" customFormat="1" ht="15" customHeight="1">
      <c r="B62" s="16"/>
      <c r="C62" s="89"/>
      <c r="D62" s="89"/>
      <c r="E62" s="89"/>
      <c r="F62" s="160"/>
      <c r="G62" s="160"/>
      <c r="H62" s="160"/>
      <c r="I62" s="160"/>
      <c r="J62" s="160"/>
      <c r="K62" s="160"/>
    </row>
    <row r="63" spans="2:11" s="83" customFormat="1" ht="15" customHeight="1">
      <c r="B63" s="16"/>
      <c r="C63" s="89"/>
      <c r="D63" s="89"/>
      <c r="E63" s="89"/>
      <c r="F63" s="160"/>
      <c r="G63" s="160"/>
      <c r="H63" s="160"/>
      <c r="I63" s="160"/>
      <c r="J63" s="160"/>
      <c r="K63" s="160"/>
    </row>
    <row r="64" spans="2:11" s="4" customFormat="1" ht="15" customHeight="1">
      <c r="B64" s="16"/>
      <c r="C64" s="86"/>
      <c r="D64" s="86"/>
      <c r="E64" s="86"/>
      <c r="F64" s="160"/>
      <c r="G64" s="160"/>
      <c r="H64" s="160"/>
      <c r="I64" s="160"/>
      <c r="J64" s="160"/>
      <c r="K64" s="160"/>
    </row>
    <row r="65" spans="2:11" s="4" customFormat="1" ht="15" customHeight="1">
      <c r="B65" s="16"/>
      <c r="C65" s="86"/>
      <c r="D65" s="86"/>
      <c r="E65" s="86"/>
      <c r="F65" s="160"/>
      <c r="G65" s="160"/>
      <c r="H65" s="160"/>
      <c r="I65" s="160"/>
      <c r="J65" s="160"/>
      <c r="K65" s="160"/>
    </row>
    <row r="66" spans="6:11" ht="15" customHeight="1">
      <c r="F66" s="164"/>
      <c r="G66" s="164"/>
      <c r="H66" s="164"/>
      <c r="I66" s="164"/>
      <c r="J66" s="160"/>
      <c r="K66" s="164"/>
    </row>
    <row r="67" spans="6:11" ht="15" customHeight="1">
      <c r="F67" s="164"/>
      <c r="G67" s="164"/>
      <c r="H67" s="164"/>
      <c r="I67" s="164"/>
      <c r="J67" s="160"/>
      <c r="K67" s="164"/>
    </row>
    <row r="68" spans="6:11" ht="15" customHeight="1">
      <c r="F68" s="164"/>
      <c r="G68" s="164"/>
      <c r="H68" s="164"/>
      <c r="I68" s="164"/>
      <c r="J68" s="160"/>
      <c r="K68" s="164"/>
    </row>
    <row r="69" spans="6:11" ht="15" customHeight="1">
      <c r="F69" s="164"/>
      <c r="G69" s="164"/>
      <c r="H69" s="164"/>
      <c r="I69" s="164"/>
      <c r="J69" s="160"/>
      <c r="K69" s="164"/>
    </row>
    <row r="70" spans="6:11" ht="15" customHeight="1">
      <c r="F70" s="164"/>
      <c r="G70" s="164"/>
      <c r="H70" s="164"/>
      <c r="I70" s="164"/>
      <c r="J70" s="160"/>
      <c r="K70" s="164"/>
    </row>
    <row r="71" spans="6:11" ht="15" customHeight="1">
      <c r="F71" s="164"/>
      <c r="G71" s="164"/>
      <c r="H71" s="164"/>
      <c r="I71" s="164"/>
      <c r="J71" s="160"/>
      <c r="K71" s="164"/>
    </row>
    <row r="72" spans="6:11" ht="15" customHeight="1">
      <c r="F72" s="164"/>
      <c r="G72" s="164"/>
      <c r="H72" s="164"/>
      <c r="I72" s="164"/>
      <c r="J72" s="160"/>
      <c r="K72" s="164"/>
    </row>
    <row r="73" spans="6:11" ht="15" customHeight="1">
      <c r="F73" s="164"/>
      <c r="G73" s="164"/>
      <c r="H73" s="164"/>
      <c r="I73" s="164"/>
      <c r="J73" s="160"/>
      <c r="K73" s="164"/>
    </row>
    <row r="74" spans="2:11" s="4" customFormat="1" ht="15" customHeight="1">
      <c r="B74" s="16"/>
      <c r="C74" s="86"/>
      <c r="D74" s="86"/>
      <c r="E74" s="86"/>
      <c r="F74" s="160"/>
      <c r="G74" s="160"/>
      <c r="H74" s="160"/>
      <c r="I74" s="160"/>
      <c r="J74" s="160"/>
      <c r="K74" s="160"/>
    </row>
    <row r="75" spans="2:11" s="18" customFormat="1" ht="15" customHeight="1">
      <c r="B75" s="36"/>
      <c r="C75" s="87"/>
      <c r="D75" s="87"/>
      <c r="E75" s="87"/>
      <c r="F75" s="162"/>
      <c r="G75" s="162"/>
      <c r="H75" s="162"/>
      <c r="I75" s="162"/>
      <c r="J75" s="162"/>
      <c r="K75" s="162"/>
    </row>
    <row r="76" spans="2:11" s="19" customFormat="1" ht="15" customHeight="1">
      <c r="B76" s="37"/>
      <c r="C76" s="88"/>
      <c r="D76" s="88"/>
      <c r="E76" s="88"/>
      <c r="F76" s="88"/>
      <c r="G76" s="5"/>
      <c r="H76" s="5"/>
      <c r="I76" s="5"/>
      <c r="J76" s="5"/>
      <c r="K76" s="5"/>
    </row>
    <row r="77" spans="2:11" s="4" customFormat="1" ht="15" customHeight="1">
      <c r="B77" s="38"/>
      <c r="C77" s="89"/>
      <c r="D77" s="89"/>
      <c r="E77" s="89"/>
      <c r="F77" s="89"/>
      <c r="G77" s="20"/>
      <c r="H77" s="20"/>
      <c r="I77" s="20"/>
      <c r="J77" s="5"/>
      <c r="K77" s="5"/>
    </row>
    <row r="78" spans="2:11" s="4" customFormat="1" ht="15" customHeight="1">
      <c r="B78" s="16"/>
      <c r="C78" s="89"/>
      <c r="D78" s="89"/>
      <c r="E78" s="89"/>
      <c r="F78" s="89"/>
      <c r="G78" s="5"/>
      <c r="H78" s="23"/>
      <c r="I78" s="5"/>
      <c r="J78" s="5"/>
      <c r="K78" s="5"/>
    </row>
    <row r="79" spans="2:11" s="39" customFormat="1" ht="15" customHeight="1">
      <c r="B79" s="20"/>
      <c r="C79" s="90"/>
      <c r="D79" s="90"/>
      <c r="E79" s="90"/>
      <c r="F79" s="90"/>
      <c r="G79" s="20"/>
      <c r="H79" s="20"/>
      <c r="I79" s="20"/>
      <c r="J79" s="20"/>
      <c r="K79" s="20"/>
    </row>
    <row r="80" spans="2:11" s="18" customFormat="1" ht="15" customHeight="1">
      <c r="B80" s="36"/>
      <c r="C80" s="87"/>
      <c r="D80" s="87"/>
      <c r="E80" s="87"/>
      <c r="F80" s="87"/>
      <c r="G80" s="21"/>
      <c r="H80" s="21"/>
      <c r="I80" s="21"/>
      <c r="J80" s="21"/>
      <c r="K80" s="21"/>
    </row>
    <row r="81" spans="2:11" s="19" customFormat="1" ht="15" customHeight="1">
      <c r="B81" s="37"/>
      <c r="C81" s="88"/>
      <c r="D81" s="88"/>
      <c r="E81" s="88"/>
      <c r="F81" s="88"/>
      <c r="G81" s="5"/>
      <c r="H81" s="5"/>
      <c r="I81" s="5"/>
      <c r="J81" s="5"/>
      <c r="K81" s="5"/>
    </row>
    <row r="82" spans="2:11" s="39" customFormat="1" ht="15" customHeight="1">
      <c r="B82" s="38"/>
      <c r="C82" s="89"/>
      <c r="D82" s="88"/>
      <c r="E82" s="88"/>
      <c r="F82" s="86"/>
      <c r="G82" s="20"/>
      <c r="H82" s="20"/>
      <c r="I82" s="20"/>
      <c r="J82" s="5"/>
      <c r="K82" s="5"/>
    </row>
    <row r="83" spans="2:11" s="4" customFormat="1" ht="15" customHeight="1">
      <c r="B83" s="16"/>
      <c r="C83" s="89"/>
      <c r="D83" s="89"/>
      <c r="E83" s="89"/>
      <c r="F83" s="89"/>
      <c r="G83" s="5"/>
      <c r="H83" s="23"/>
      <c r="I83" s="5"/>
      <c r="J83" s="5"/>
      <c r="K83" s="5"/>
    </row>
    <row r="84" spans="2:11" s="39" customFormat="1" ht="15" customHeight="1">
      <c r="B84" s="38"/>
      <c r="C84" s="89"/>
      <c r="D84" s="89"/>
      <c r="E84" s="89"/>
      <c r="F84" s="89"/>
      <c r="G84" s="20"/>
      <c r="H84" s="20"/>
      <c r="I84" s="20"/>
      <c r="J84" s="5"/>
      <c r="K84" s="5"/>
    </row>
    <row r="85" spans="2:11" s="4" customFormat="1" ht="15" customHeight="1">
      <c r="B85" s="16"/>
      <c r="C85" s="89"/>
      <c r="D85" s="89"/>
      <c r="E85" s="89"/>
      <c r="F85" s="89"/>
      <c r="G85" s="5"/>
      <c r="H85" s="23"/>
      <c r="I85" s="5"/>
      <c r="J85" s="5"/>
      <c r="K85" s="5"/>
    </row>
    <row r="86" spans="2:11" s="39" customFormat="1" ht="15" customHeight="1">
      <c r="B86" s="38"/>
      <c r="C86" s="89"/>
      <c r="D86" s="89"/>
      <c r="E86" s="89"/>
      <c r="F86" s="89"/>
      <c r="G86" s="20"/>
      <c r="H86" s="20"/>
      <c r="I86" s="20"/>
      <c r="J86" s="5"/>
      <c r="K86" s="5"/>
    </row>
    <row r="87" spans="2:11" s="4" customFormat="1" ht="15" customHeight="1">
      <c r="B87" s="16"/>
      <c r="C87" s="89"/>
      <c r="D87" s="89"/>
      <c r="E87" s="89"/>
      <c r="F87" s="89"/>
      <c r="G87" s="5"/>
      <c r="H87" s="23"/>
      <c r="I87" s="5"/>
      <c r="J87" s="5"/>
      <c r="K87" s="5"/>
    </row>
    <row r="88" spans="2:11" s="39" customFormat="1" ht="15" customHeight="1">
      <c r="B88" s="38"/>
      <c r="C88" s="89"/>
      <c r="D88" s="89"/>
      <c r="E88" s="89"/>
      <c r="F88" s="89"/>
      <c r="G88" s="20"/>
      <c r="H88" s="20"/>
      <c r="I88" s="20"/>
      <c r="J88" s="5"/>
      <c r="K88" s="5"/>
    </row>
    <row r="89" spans="2:11" s="4" customFormat="1" ht="15" customHeight="1">
      <c r="B89" s="16"/>
      <c r="C89" s="89"/>
      <c r="D89" s="89"/>
      <c r="E89" s="89"/>
      <c r="F89" s="89"/>
      <c r="G89" s="5"/>
      <c r="H89" s="23"/>
      <c r="I89" s="5"/>
      <c r="J89" s="5"/>
      <c r="K89" s="5"/>
    </row>
    <row r="90" spans="2:11" s="4" customFormat="1" ht="15" customHeight="1">
      <c r="B90" s="20"/>
      <c r="C90" s="90"/>
      <c r="D90" s="90"/>
      <c r="E90" s="90"/>
      <c r="F90" s="90"/>
      <c r="G90" s="20"/>
      <c r="H90" s="20"/>
      <c r="I90" s="20"/>
      <c r="J90" s="20"/>
      <c r="K90" s="20"/>
    </row>
    <row r="91" spans="2:11" s="4" customFormat="1" ht="15" customHeight="1">
      <c r="B91" s="16"/>
      <c r="C91" s="86"/>
      <c r="D91" s="86"/>
      <c r="E91" s="86"/>
      <c r="F91" s="86"/>
      <c r="H91" s="10"/>
      <c r="I91" s="10"/>
      <c r="J91" s="8"/>
      <c r="K91" s="8"/>
    </row>
    <row r="92" spans="2:11" s="4" customFormat="1" ht="15" customHeight="1">
      <c r="B92" s="16"/>
      <c r="C92" s="86"/>
      <c r="D92" s="86"/>
      <c r="E92" s="86"/>
      <c r="F92" s="86"/>
      <c r="H92" s="10"/>
      <c r="I92" s="10"/>
      <c r="J92" s="8"/>
      <c r="K92" s="8"/>
    </row>
    <row r="93" spans="2:11" s="4" customFormat="1" ht="15" customHeight="1">
      <c r="B93" s="16"/>
      <c r="C93" s="86"/>
      <c r="D93" s="86"/>
      <c r="E93" s="86"/>
      <c r="F93" s="86"/>
      <c r="H93" s="10"/>
      <c r="I93" s="10"/>
      <c r="J93" s="8"/>
      <c r="K93" s="8"/>
    </row>
    <row r="94" spans="2:11" s="4" customFormat="1" ht="15" customHeight="1">
      <c r="B94" s="16"/>
      <c r="C94" s="86"/>
      <c r="D94" s="86"/>
      <c r="E94" s="86"/>
      <c r="F94" s="86"/>
      <c r="H94" s="10"/>
      <c r="I94" s="10"/>
      <c r="J94" s="8"/>
      <c r="K94" s="8"/>
    </row>
    <row r="95" spans="2:11" s="4" customFormat="1" ht="15" customHeight="1">
      <c r="B95" s="16"/>
      <c r="C95" s="86"/>
      <c r="D95" s="86"/>
      <c r="E95" s="86"/>
      <c r="F95" s="86"/>
      <c r="H95" s="10"/>
      <c r="I95" s="10"/>
      <c r="J95" s="8"/>
      <c r="K95" s="8"/>
    </row>
    <row r="96" spans="2:11" s="4" customFormat="1" ht="15" customHeight="1">
      <c r="B96" s="16"/>
      <c r="C96" s="86"/>
      <c r="D96" s="86"/>
      <c r="E96" s="86"/>
      <c r="F96" s="86"/>
      <c r="H96" s="10"/>
      <c r="I96" s="10"/>
      <c r="J96" s="8"/>
      <c r="K96" s="8"/>
    </row>
    <row r="97" spans="2:11" s="4" customFormat="1" ht="15" customHeight="1">
      <c r="B97" s="16"/>
      <c r="C97" s="86"/>
      <c r="D97" s="86"/>
      <c r="E97" s="86"/>
      <c r="F97" s="86"/>
      <c r="H97" s="10"/>
      <c r="I97" s="10"/>
      <c r="J97" s="8"/>
      <c r="K97" s="8"/>
    </row>
    <row r="98" spans="2:11" s="4" customFormat="1" ht="15" customHeight="1">
      <c r="B98" s="16"/>
      <c r="C98" s="86"/>
      <c r="D98" s="86"/>
      <c r="E98" s="86"/>
      <c r="F98" s="86"/>
      <c r="G98" s="10"/>
      <c r="H98" s="10"/>
      <c r="I98" s="10"/>
      <c r="J98" s="8"/>
      <c r="K98" s="8"/>
    </row>
    <row r="99" spans="2:11" s="4" customFormat="1" ht="15" customHeight="1">
      <c r="B99" s="16"/>
      <c r="C99" s="86"/>
      <c r="D99" s="86"/>
      <c r="E99" s="86"/>
      <c r="F99" s="86"/>
      <c r="G99" s="10"/>
      <c r="H99" s="10"/>
      <c r="I99" s="10"/>
      <c r="J99" s="8"/>
      <c r="K99" s="8"/>
    </row>
    <row r="100" spans="2:11" s="4" customFormat="1" ht="15" customHeight="1">
      <c r="B100" s="16"/>
      <c r="C100" s="89"/>
      <c r="D100" s="89"/>
      <c r="E100" s="89"/>
      <c r="F100" s="89"/>
      <c r="G100" s="5"/>
      <c r="H100" s="23"/>
      <c r="I100" s="5"/>
      <c r="J100" s="5"/>
      <c r="K100" s="5"/>
    </row>
    <row r="101" spans="2:11" s="4" customFormat="1" ht="15" customHeight="1">
      <c r="B101" s="16"/>
      <c r="C101" s="86"/>
      <c r="D101" s="86"/>
      <c r="E101" s="86"/>
      <c r="F101" s="86"/>
      <c r="G101" s="10"/>
      <c r="H101" s="10"/>
      <c r="I101" s="10"/>
      <c r="J101" s="8"/>
      <c r="K101" s="8"/>
    </row>
    <row r="102" spans="2:11" s="4" customFormat="1" ht="15" customHeight="1">
      <c r="B102" s="16"/>
      <c r="C102" s="86"/>
      <c r="D102" s="86"/>
      <c r="E102" s="86"/>
      <c r="F102" s="86"/>
      <c r="G102" s="10"/>
      <c r="H102" s="10"/>
      <c r="I102" s="10"/>
      <c r="J102" s="8"/>
      <c r="K102" s="8"/>
    </row>
    <row r="103" spans="2:11" s="4" customFormat="1" ht="15" customHeight="1">
      <c r="B103" s="16"/>
      <c r="C103" s="86"/>
      <c r="D103" s="86"/>
      <c r="E103" s="86"/>
      <c r="F103" s="86"/>
      <c r="G103" s="10"/>
      <c r="H103" s="10"/>
      <c r="I103" s="10"/>
      <c r="J103" s="8"/>
      <c r="K103" s="8"/>
    </row>
    <row r="104" spans="2:11" s="39" customFormat="1" ht="15" customHeight="1">
      <c r="B104" s="20"/>
      <c r="C104" s="90"/>
      <c r="D104" s="90"/>
      <c r="E104" s="90"/>
      <c r="F104" s="90"/>
      <c r="G104" s="20"/>
      <c r="H104" s="20"/>
      <c r="I104" s="20"/>
      <c r="J104" s="20"/>
      <c r="K104" s="20"/>
    </row>
    <row r="106" spans="2:11" s="18" customFormat="1" ht="15" customHeight="1">
      <c r="B106" s="36"/>
      <c r="C106" s="87"/>
      <c r="D106" s="87"/>
      <c r="E106" s="87"/>
      <c r="F106" s="87"/>
      <c r="G106" s="21"/>
      <c r="H106" s="21"/>
      <c r="I106" s="21"/>
      <c r="J106" s="21"/>
      <c r="K106" s="21"/>
    </row>
    <row r="107" spans="2:11" s="4" customFormat="1" ht="15" customHeight="1">
      <c r="B107" s="16"/>
      <c r="C107" s="86"/>
      <c r="D107" s="86"/>
      <c r="E107" s="86"/>
      <c r="F107" s="86"/>
      <c r="G107" s="10"/>
      <c r="H107" s="10"/>
      <c r="I107" s="10"/>
      <c r="J107" s="8"/>
      <c r="K107" s="8"/>
    </row>
    <row r="108" spans="2:11" s="39" customFormat="1" ht="15" customHeight="1">
      <c r="B108" s="38"/>
      <c r="C108" s="89"/>
      <c r="D108" s="89"/>
      <c r="E108" s="89"/>
      <c r="F108" s="89"/>
      <c r="G108" s="20"/>
      <c r="H108" s="20"/>
      <c r="I108" s="20"/>
      <c r="J108" s="5"/>
      <c r="K108" s="5"/>
    </row>
    <row r="109" spans="2:11" s="4" customFormat="1" ht="15" customHeight="1">
      <c r="B109" s="16"/>
      <c r="C109" s="89"/>
      <c r="D109" s="89"/>
      <c r="E109" s="89"/>
      <c r="F109" s="89"/>
      <c r="G109" s="5"/>
      <c r="H109" s="23"/>
      <c r="I109" s="5"/>
      <c r="J109" s="5"/>
      <c r="K109" s="5"/>
    </row>
    <row r="110" spans="2:11" s="4" customFormat="1" ht="15" customHeight="1">
      <c r="B110" s="20"/>
      <c r="C110" s="90"/>
      <c r="D110" s="90"/>
      <c r="E110" s="90"/>
      <c r="F110" s="90"/>
      <c r="G110" s="20"/>
      <c r="H110" s="20"/>
      <c r="I110" s="20"/>
      <c r="J110" s="20"/>
      <c r="K110" s="20"/>
    </row>
    <row r="111" spans="2:11" s="18" customFormat="1" ht="15" customHeight="1">
      <c r="B111" s="36"/>
      <c r="C111" s="87"/>
      <c r="D111" s="87"/>
      <c r="E111" s="87"/>
      <c r="F111" s="87"/>
      <c r="G111" s="21"/>
      <c r="H111" s="21"/>
      <c r="I111" s="21"/>
      <c r="J111" s="21"/>
      <c r="K111" s="21"/>
    </row>
    <row r="112" spans="2:11" s="19" customFormat="1" ht="15" customHeight="1">
      <c r="B112" s="37"/>
      <c r="C112" s="88"/>
      <c r="D112" s="88"/>
      <c r="E112" s="88"/>
      <c r="F112" s="88"/>
      <c r="G112" s="5"/>
      <c r="H112" s="5"/>
      <c r="I112" s="5"/>
      <c r="J112" s="5"/>
      <c r="K112" s="5"/>
    </row>
    <row r="113" spans="2:11" s="39" customFormat="1" ht="15" customHeight="1">
      <c r="B113" s="38"/>
      <c r="C113" s="89"/>
      <c r="D113" s="89"/>
      <c r="E113" s="89"/>
      <c r="F113" s="89"/>
      <c r="G113" s="20"/>
      <c r="H113" s="20"/>
      <c r="I113" s="20"/>
      <c r="J113" s="5"/>
      <c r="K113" s="5"/>
    </row>
    <row r="114" spans="2:11" s="4" customFormat="1" ht="15" customHeight="1">
      <c r="B114" s="16"/>
      <c r="C114" s="89"/>
      <c r="D114" s="89"/>
      <c r="E114" s="89"/>
      <c r="F114" s="89"/>
      <c r="G114" s="5"/>
      <c r="H114" s="23"/>
      <c r="I114" s="5"/>
      <c r="J114" s="5"/>
      <c r="K114" s="5"/>
    </row>
    <row r="115" spans="2:11" s="19" customFormat="1" ht="15" customHeight="1">
      <c r="B115" s="37"/>
      <c r="C115" s="88"/>
      <c r="D115" s="88"/>
      <c r="E115" s="88"/>
      <c r="F115" s="88"/>
      <c r="G115" s="5"/>
      <c r="H115" s="5"/>
      <c r="I115" s="5"/>
      <c r="J115" s="5"/>
      <c r="K115" s="5"/>
    </row>
    <row r="116" spans="2:11" s="41" customFormat="1" ht="15" customHeight="1">
      <c r="B116" s="40"/>
      <c r="C116" s="89"/>
      <c r="D116" s="89"/>
      <c r="E116" s="89"/>
      <c r="F116" s="89"/>
      <c r="G116" s="24"/>
      <c r="H116" s="24"/>
      <c r="I116" s="24"/>
      <c r="J116" s="17"/>
      <c r="K116" s="17"/>
    </row>
    <row r="117" spans="2:11" s="4" customFormat="1" ht="15" customHeight="1">
      <c r="B117" s="16"/>
      <c r="C117" s="89"/>
      <c r="D117" s="89"/>
      <c r="E117" s="89"/>
      <c r="F117" s="89"/>
      <c r="G117" s="5"/>
      <c r="H117" s="23"/>
      <c r="I117" s="5"/>
      <c r="J117" s="5"/>
      <c r="K117" s="5"/>
    </row>
    <row r="118" spans="2:11" s="39" customFormat="1" ht="15" customHeight="1">
      <c r="B118" s="38"/>
      <c r="C118" s="89"/>
      <c r="D118" s="89"/>
      <c r="E118" s="89"/>
      <c r="F118" s="89"/>
      <c r="G118" s="20"/>
      <c r="H118" s="20"/>
      <c r="I118" s="20"/>
      <c r="J118" s="5"/>
      <c r="K118" s="5"/>
    </row>
    <row r="119" spans="2:11" s="4" customFormat="1" ht="15" customHeight="1">
      <c r="B119" s="16"/>
      <c r="C119" s="89"/>
      <c r="D119" s="89"/>
      <c r="E119" s="89"/>
      <c r="F119" s="89"/>
      <c r="G119" s="5"/>
      <c r="H119" s="23"/>
      <c r="I119" s="5"/>
      <c r="J119" s="5"/>
      <c r="K119" s="5"/>
    </row>
    <row r="120" spans="2:11" s="19" customFormat="1" ht="15" customHeight="1">
      <c r="B120" s="37"/>
      <c r="C120" s="88"/>
      <c r="D120" s="88"/>
      <c r="E120" s="88"/>
      <c r="F120" s="88"/>
      <c r="G120" s="5"/>
      <c r="H120" s="5"/>
      <c r="I120" s="5"/>
      <c r="J120" s="5"/>
      <c r="K120" s="5"/>
    </row>
    <row r="121" spans="2:11" s="39" customFormat="1" ht="15" customHeight="1">
      <c r="B121" s="38"/>
      <c r="C121" s="89"/>
      <c r="D121" s="89"/>
      <c r="E121" s="89"/>
      <c r="F121" s="89"/>
      <c r="G121" s="20"/>
      <c r="H121" s="20"/>
      <c r="I121" s="20"/>
      <c r="J121" s="5"/>
      <c r="K121" s="5"/>
    </row>
    <row r="122" spans="2:11" s="4" customFormat="1" ht="15" customHeight="1">
      <c r="B122" s="16"/>
      <c r="C122" s="89"/>
      <c r="D122" s="89"/>
      <c r="E122" s="89"/>
      <c r="F122" s="89"/>
      <c r="G122" s="5"/>
      <c r="H122" s="23"/>
      <c r="I122" s="5"/>
      <c r="J122" s="5"/>
      <c r="K122" s="5"/>
    </row>
    <row r="123" spans="2:11" s="19" customFormat="1" ht="15" customHeight="1">
      <c r="B123" s="37"/>
      <c r="C123" s="88"/>
      <c r="D123" s="88"/>
      <c r="E123" s="88"/>
      <c r="F123" s="88"/>
      <c r="G123" s="5"/>
      <c r="H123" s="5"/>
      <c r="I123" s="5"/>
      <c r="J123" s="5"/>
      <c r="K123" s="5"/>
    </row>
    <row r="124" spans="2:11" s="39" customFormat="1" ht="15" customHeight="1">
      <c r="B124" s="38"/>
      <c r="C124" s="89"/>
      <c r="D124" s="89"/>
      <c r="E124" s="89"/>
      <c r="F124" s="89"/>
      <c r="G124" s="20"/>
      <c r="H124" s="20"/>
      <c r="I124" s="20"/>
      <c r="J124" s="5"/>
      <c r="K124" s="5"/>
    </row>
    <row r="125" spans="2:11" s="4" customFormat="1" ht="15" customHeight="1">
      <c r="B125" s="16"/>
      <c r="C125" s="89"/>
      <c r="D125" s="89"/>
      <c r="E125" s="89"/>
      <c r="F125" s="89"/>
      <c r="G125" s="5"/>
      <c r="H125" s="23"/>
      <c r="I125" s="5"/>
      <c r="J125" s="5"/>
      <c r="K125" s="5"/>
    </row>
    <row r="126" spans="2:11" s="39" customFormat="1" ht="15" customHeight="1">
      <c r="B126" s="38"/>
      <c r="C126" s="89"/>
      <c r="D126" s="89"/>
      <c r="E126" s="89"/>
      <c r="F126" s="89"/>
      <c r="G126" s="20"/>
      <c r="H126" s="20"/>
      <c r="I126" s="20"/>
      <c r="J126" s="5"/>
      <c r="K126" s="5"/>
    </row>
    <row r="127" spans="2:11" s="4" customFormat="1" ht="15" customHeight="1">
      <c r="B127" s="16"/>
      <c r="C127" s="89"/>
      <c r="D127" s="89"/>
      <c r="E127" s="89"/>
      <c r="F127" s="89"/>
      <c r="G127" s="5"/>
      <c r="H127" s="23"/>
      <c r="I127" s="5"/>
      <c r="J127" s="5"/>
      <c r="K127" s="5"/>
    </row>
    <row r="128" spans="2:11" s="18" customFormat="1" ht="15" customHeight="1">
      <c r="B128" s="36"/>
      <c r="C128" s="87"/>
      <c r="D128" s="87"/>
      <c r="E128" s="87"/>
      <c r="F128" s="87"/>
      <c r="G128" s="21"/>
      <c r="H128" s="21"/>
      <c r="I128" s="21"/>
      <c r="J128" s="21"/>
      <c r="K128" s="21"/>
    </row>
    <row r="129" spans="2:11" s="19" customFormat="1" ht="15" customHeight="1">
      <c r="B129" s="37"/>
      <c r="C129" s="88"/>
      <c r="D129" s="88"/>
      <c r="E129" s="88"/>
      <c r="F129" s="88"/>
      <c r="G129" s="5"/>
      <c r="H129" s="5"/>
      <c r="I129" s="5"/>
      <c r="J129" s="5"/>
      <c r="K129" s="5"/>
    </row>
    <row r="130" spans="2:11" s="4" customFormat="1" ht="15" customHeight="1">
      <c r="B130" s="42"/>
      <c r="C130" s="89"/>
      <c r="D130" s="89"/>
      <c r="E130" s="89"/>
      <c r="F130" s="89"/>
      <c r="G130" s="5"/>
      <c r="H130" s="5"/>
      <c r="I130" s="5"/>
      <c r="J130" s="5"/>
      <c r="K130" s="5"/>
    </row>
    <row r="131" spans="2:11" s="4" customFormat="1" ht="15" customHeight="1">
      <c r="B131" s="42"/>
      <c r="C131" s="89"/>
      <c r="D131" s="89"/>
      <c r="E131" s="89"/>
      <c r="F131" s="89"/>
      <c r="G131" s="5"/>
      <c r="H131" s="23"/>
      <c r="I131" s="5"/>
      <c r="J131" s="5"/>
      <c r="K131" s="5"/>
    </row>
    <row r="132" spans="2:11" s="39" customFormat="1" ht="15" customHeight="1">
      <c r="B132" s="20"/>
      <c r="C132" s="90"/>
      <c r="D132" s="90"/>
      <c r="E132" s="90"/>
      <c r="F132" s="90"/>
      <c r="G132" s="20"/>
      <c r="H132" s="20"/>
      <c r="I132" s="20"/>
      <c r="J132" s="20"/>
      <c r="K132" s="20"/>
    </row>
    <row r="133" spans="2:11" s="18" customFormat="1" ht="15" customHeight="1">
      <c r="B133" s="36"/>
      <c r="C133" s="87"/>
      <c r="D133" s="87"/>
      <c r="E133" s="87"/>
      <c r="F133" s="87"/>
      <c r="G133" s="21"/>
      <c r="H133" s="21"/>
      <c r="I133" s="21"/>
      <c r="J133" s="21"/>
      <c r="K133" s="21"/>
    </row>
    <row r="134" spans="2:11" s="19" customFormat="1" ht="15" customHeight="1">
      <c r="B134" s="37"/>
      <c r="C134" s="88"/>
      <c r="D134" s="88"/>
      <c r="E134" s="88"/>
      <c r="F134" s="88"/>
      <c r="G134" s="5"/>
      <c r="H134" s="5"/>
      <c r="I134" s="5"/>
      <c r="J134" s="5"/>
      <c r="K134" s="5"/>
    </row>
    <row r="135" spans="2:11" s="39" customFormat="1" ht="15" customHeight="1">
      <c r="B135" s="43"/>
      <c r="C135" s="89"/>
      <c r="D135" s="89"/>
      <c r="E135" s="89"/>
      <c r="F135" s="89"/>
      <c r="G135" s="20"/>
      <c r="H135" s="20"/>
      <c r="I135" s="20"/>
      <c r="J135" s="5"/>
      <c r="K135" s="5"/>
    </row>
    <row r="136" spans="2:11" s="4" customFormat="1" ht="15" customHeight="1">
      <c r="B136" s="16"/>
      <c r="C136" s="89"/>
      <c r="D136" s="89"/>
      <c r="E136" s="89"/>
      <c r="F136" s="89"/>
      <c r="G136" s="5"/>
      <c r="H136" s="23"/>
      <c r="I136" s="5"/>
      <c r="J136" s="5"/>
      <c r="K136" s="5"/>
    </row>
    <row r="137" spans="2:11" s="39" customFormat="1" ht="15" customHeight="1">
      <c r="B137" s="38"/>
      <c r="C137" s="89"/>
      <c r="D137" s="89"/>
      <c r="E137" s="89"/>
      <c r="F137" s="89"/>
      <c r="G137" s="20"/>
      <c r="H137" s="20"/>
      <c r="I137" s="20"/>
      <c r="J137" s="5"/>
      <c r="K137" s="5"/>
    </row>
    <row r="138" spans="2:11" s="4" customFormat="1" ht="15" customHeight="1">
      <c r="B138" s="16"/>
      <c r="C138" s="89"/>
      <c r="D138" s="89"/>
      <c r="E138" s="89"/>
      <c r="F138" s="89"/>
      <c r="G138" s="5"/>
      <c r="H138" s="23"/>
      <c r="I138" s="5"/>
      <c r="J138" s="5"/>
      <c r="K138" s="5"/>
    </row>
    <row r="139" spans="2:11" s="4" customFormat="1" ht="15" customHeight="1">
      <c r="B139" s="20"/>
      <c r="C139" s="90"/>
      <c r="D139" s="90"/>
      <c r="E139" s="90"/>
      <c r="F139" s="90"/>
      <c r="G139" s="20"/>
      <c r="H139" s="20"/>
      <c r="I139" s="20"/>
      <c r="J139" s="20"/>
      <c r="K139" s="20"/>
    </row>
    <row r="140" spans="2:11" s="18" customFormat="1" ht="15" customHeight="1">
      <c r="B140" s="36"/>
      <c r="C140" s="89"/>
      <c r="D140" s="87"/>
      <c r="E140" s="87"/>
      <c r="F140" s="87"/>
      <c r="G140" s="21"/>
      <c r="H140" s="21"/>
      <c r="I140" s="21"/>
      <c r="J140" s="21"/>
      <c r="K140" s="21"/>
    </row>
    <row r="141" spans="2:11" s="19" customFormat="1" ht="15" customHeight="1">
      <c r="B141" s="37"/>
      <c r="C141" s="88"/>
      <c r="D141" s="88"/>
      <c r="E141" s="88"/>
      <c r="F141" s="88"/>
      <c r="G141" s="5"/>
      <c r="H141" s="5"/>
      <c r="I141" s="5"/>
      <c r="J141" s="5"/>
      <c r="K141" s="5"/>
    </row>
    <row r="142" spans="2:11" s="39" customFormat="1" ht="15" customHeight="1">
      <c r="B142" s="40"/>
      <c r="C142" s="89"/>
      <c r="D142" s="89"/>
      <c r="E142" s="89"/>
      <c r="F142" s="89"/>
      <c r="G142" s="20"/>
      <c r="H142" s="20"/>
      <c r="I142" s="20"/>
      <c r="J142" s="5"/>
      <c r="K142" s="5"/>
    </row>
    <row r="143" spans="2:11" s="4" customFormat="1" ht="15" customHeight="1">
      <c r="B143" s="16"/>
      <c r="C143" s="89"/>
      <c r="D143" s="89"/>
      <c r="E143" s="89"/>
      <c r="F143" s="89"/>
      <c r="G143" s="5"/>
      <c r="H143" s="23"/>
      <c r="I143" s="5"/>
      <c r="J143" s="5"/>
      <c r="K143" s="5"/>
    </row>
    <row r="144" spans="2:11" s="19" customFormat="1" ht="15" customHeight="1">
      <c r="B144" s="37"/>
      <c r="C144" s="88"/>
      <c r="D144" s="88"/>
      <c r="E144" s="88"/>
      <c r="F144" s="88"/>
      <c r="G144" s="5"/>
      <c r="H144" s="5"/>
      <c r="I144" s="5"/>
      <c r="J144" s="5"/>
      <c r="K144" s="5"/>
    </row>
    <row r="145" spans="2:11" s="39" customFormat="1" ht="15" customHeight="1">
      <c r="B145" s="40"/>
      <c r="C145" s="89"/>
      <c r="D145" s="89"/>
      <c r="E145" s="89"/>
      <c r="F145" s="89"/>
      <c r="G145" s="24"/>
      <c r="H145" s="24"/>
      <c r="I145" s="24"/>
      <c r="J145" s="5"/>
      <c r="K145" s="5"/>
    </row>
    <row r="146" spans="2:11" s="4" customFormat="1" ht="15" customHeight="1">
      <c r="B146" s="16"/>
      <c r="C146" s="89"/>
      <c r="D146" s="89"/>
      <c r="E146" s="89"/>
      <c r="F146" s="89"/>
      <c r="G146" s="5"/>
      <c r="H146" s="23"/>
      <c r="I146" s="5"/>
      <c r="J146" s="5"/>
      <c r="K146" s="5"/>
    </row>
    <row r="147" spans="2:11" s="4" customFormat="1" ht="15" customHeight="1">
      <c r="B147" s="16"/>
      <c r="C147" s="89"/>
      <c r="D147" s="89"/>
      <c r="E147" s="89"/>
      <c r="F147" s="89"/>
      <c r="G147" s="5"/>
      <c r="H147" s="5"/>
      <c r="I147" s="5"/>
      <c r="J147" s="5"/>
      <c r="K147" s="5"/>
    </row>
    <row r="148" spans="2:11" s="18" customFormat="1" ht="15" customHeight="1">
      <c r="B148" s="36"/>
      <c r="C148" s="87"/>
      <c r="D148" s="87"/>
      <c r="E148" s="87"/>
      <c r="F148" s="87"/>
      <c r="G148" s="21"/>
      <c r="H148" s="21"/>
      <c r="I148" s="21"/>
      <c r="J148" s="21"/>
      <c r="K148" s="21"/>
    </row>
    <row r="149" spans="2:11" s="19" customFormat="1" ht="15" customHeight="1">
      <c r="B149" s="37"/>
      <c r="C149" s="88"/>
      <c r="D149" s="88"/>
      <c r="E149" s="88"/>
      <c r="F149" s="88"/>
      <c r="G149" s="5"/>
      <c r="H149" s="5"/>
      <c r="I149" s="5"/>
      <c r="J149" s="5"/>
      <c r="K149" s="5"/>
    </row>
    <row r="150" spans="2:11" s="39" customFormat="1" ht="15" customHeight="1">
      <c r="B150" s="38"/>
      <c r="C150" s="89"/>
      <c r="D150" s="89"/>
      <c r="E150" s="89"/>
      <c r="F150" s="89"/>
      <c r="G150" s="20"/>
      <c r="H150" s="20"/>
      <c r="I150" s="20"/>
      <c r="J150" s="5"/>
      <c r="K150" s="5"/>
    </row>
    <row r="151" spans="2:11" s="4" customFormat="1" ht="15" customHeight="1">
      <c r="B151" s="16"/>
      <c r="C151" s="89"/>
      <c r="D151" s="89"/>
      <c r="E151" s="89"/>
      <c r="F151" s="89"/>
      <c r="G151" s="5"/>
      <c r="H151" s="5"/>
      <c r="I151" s="5"/>
      <c r="J151" s="5"/>
      <c r="K151" s="5"/>
    </row>
    <row r="152" spans="2:11" s="4" customFormat="1" ht="15" customHeight="1">
      <c r="B152" s="16"/>
      <c r="C152" s="89"/>
      <c r="D152" s="89"/>
      <c r="E152" s="89"/>
      <c r="F152" s="89"/>
      <c r="G152" s="5"/>
      <c r="H152" s="23"/>
      <c r="I152" s="5"/>
      <c r="J152" s="5"/>
      <c r="K152" s="5"/>
    </row>
    <row r="153" spans="2:11" s="4" customFormat="1" ht="15" customHeight="1">
      <c r="B153" s="16"/>
      <c r="C153" s="89"/>
      <c r="D153" s="89"/>
      <c r="E153" s="89"/>
      <c r="F153" s="89"/>
      <c r="G153" s="5"/>
      <c r="H153" s="23"/>
      <c r="I153" s="5"/>
      <c r="J153" s="5"/>
      <c r="K153" s="5"/>
    </row>
    <row r="154" spans="2:11" s="4" customFormat="1" ht="15" customHeight="1">
      <c r="B154" s="16"/>
      <c r="C154" s="89"/>
      <c r="D154" s="89"/>
      <c r="E154" s="89"/>
      <c r="F154" s="89"/>
      <c r="G154" s="5"/>
      <c r="H154" s="23"/>
      <c r="I154" s="5"/>
      <c r="J154" s="5"/>
      <c r="K154" s="5"/>
    </row>
    <row r="155" spans="2:11" s="4" customFormat="1" ht="15" customHeight="1">
      <c r="B155" s="16"/>
      <c r="C155" s="89"/>
      <c r="D155" s="89"/>
      <c r="E155" s="89"/>
      <c r="F155" s="89"/>
      <c r="G155" s="5"/>
      <c r="H155" s="23"/>
      <c r="I155" s="5"/>
      <c r="J155" s="5"/>
      <c r="K155" s="5"/>
    </row>
    <row r="156" spans="2:11" s="4" customFormat="1" ht="15" customHeight="1">
      <c r="B156" s="16"/>
      <c r="C156" s="89"/>
      <c r="D156" s="89"/>
      <c r="E156" s="89"/>
      <c r="F156" s="89"/>
      <c r="G156" s="5"/>
      <c r="H156" s="23"/>
      <c r="I156" s="5"/>
      <c r="J156" s="5"/>
      <c r="K156" s="5"/>
    </row>
    <row r="157" spans="2:11" s="4" customFormat="1" ht="15" customHeight="1">
      <c r="B157" s="16"/>
      <c r="C157" s="89"/>
      <c r="D157" s="89"/>
      <c r="E157" s="89"/>
      <c r="F157" s="89"/>
      <c r="G157" s="5"/>
      <c r="H157" s="23"/>
      <c r="I157" s="5"/>
      <c r="J157" s="5"/>
      <c r="K157" s="5"/>
    </row>
    <row r="158" spans="2:11" s="4" customFormat="1" ht="15" customHeight="1">
      <c r="B158" s="16"/>
      <c r="C158" s="89"/>
      <c r="D158" s="89"/>
      <c r="E158" s="89"/>
      <c r="F158" s="89"/>
      <c r="G158" s="5"/>
      <c r="H158" s="23"/>
      <c r="I158" s="5"/>
      <c r="J158" s="5"/>
      <c r="K158" s="5"/>
    </row>
    <row r="159" spans="2:11" s="4" customFormat="1" ht="15" customHeight="1">
      <c r="B159" s="16"/>
      <c r="C159" s="89"/>
      <c r="D159" s="89"/>
      <c r="E159" s="89"/>
      <c r="F159" s="90"/>
      <c r="G159" s="5"/>
      <c r="H159" s="23"/>
      <c r="I159" s="5"/>
      <c r="J159" s="5"/>
      <c r="K159" s="5"/>
    </row>
    <row r="160" spans="2:11" s="39" customFormat="1" ht="15" customHeight="1">
      <c r="B160" s="20"/>
      <c r="C160" s="90"/>
      <c r="D160" s="90"/>
      <c r="E160" s="90"/>
      <c r="F160" s="90"/>
      <c r="G160" s="20"/>
      <c r="H160" s="20"/>
      <c r="I160" s="20"/>
      <c r="J160" s="22"/>
      <c r="K160" s="22"/>
    </row>
    <row r="161" spans="2:11" s="4" customFormat="1" ht="15" customHeight="1">
      <c r="B161" s="16"/>
      <c r="C161" s="86"/>
      <c r="D161" s="86"/>
      <c r="E161" s="86"/>
      <c r="F161" s="86"/>
      <c r="G161" s="10"/>
      <c r="H161" s="10"/>
      <c r="I161" s="10"/>
      <c r="J161" s="8"/>
      <c r="K161" s="8"/>
    </row>
    <row r="162" spans="2:11" s="4" customFormat="1" ht="15" customHeight="1">
      <c r="B162" s="16"/>
      <c r="C162" s="86"/>
      <c r="D162" s="86"/>
      <c r="E162" s="86"/>
      <c r="F162" s="86"/>
      <c r="G162" s="10"/>
      <c r="H162" s="10"/>
      <c r="I162" s="10"/>
      <c r="J162" s="8"/>
      <c r="K162" s="8"/>
    </row>
    <row r="163" spans="2:11" s="4" customFormat="1" ht="15" customHeight="1">
      <c r="B163" s="16"/>
      <c r="C163" s="86"/>
      <c r="D163" s="86"/>
      <c r="E163" s="86"/>
      <c r="F163" s="86"/>
      <c r="G163" s="10"/>
      <c r="H163" s="10"/>
      <c r="I163" s="10"/>
      <c r="J163" s="8"/>
      <c r="K163" s="8"/>
    </row>
    <row r="164" spans="2:11" s="4" customFormat="1" ht="15" customHeight="1">
      <c r="B164" s="16"/>
      <c r="C164" s="86"/>
      <c r="D164" s="86"/>
      <c r="E164" s="86"/>
      <c r="F164" s="86"/>
      <c r="G164" s="10"/>
      <c r="H164" s="10"/>
      <c r="I164" s="10"/>
      <c r="J164" s="8"/>
      <c r="K164" s="8"/>
    </row>
    <row r="165" spans="2:11" s="4" customFormat="1" ht="15" customHeight="1">
      <c r="B165" s="16"/>
      <c r="C165" s="86"/>
      <c r="D165" s="86"/>
      <c r="E165" s="86"/>
      <c r="F165" s="86"/>
      <c r="G165" s="10"/>
      <c r="H165" s="10"/>
      <c r="I165" s="10"/>
      <c r="J165" s="8"/>
      <c r="K165" s="8"/>
    </row>
    <row r="166" spans="2:11" s="4" customFormat="1" ht="15" customHeight="1">
      <c r="B166" s="16"/>
      <c r="C166" s="86"/>
      <c r="D166" s="86"/>
      <c r="E166" s="86"/>
      <c r="F166" s="86"/>
      <c r="G166" s="10"/>
      <c r="H166" s="10"/>
      <c r="I166" s="10"/>
      <c r="J166" s="8"/>
      <c r="K166" s="8"/>
    </row>
    <row r="167" spans="2:11" s="4" customFormat="1" ht="15" customHeight="1">
      <c r="B167" s="16"/>
      <c r="C167" s="86"/>
      <c r="D167" s="86"/>
      <c r="E167" s="86"/>
      <c r="F167" s="86"/>
      <c r="G167" s="10"/>
      <c r="H167" s="10"/>
      <c r="I167" s="10"/>
      <c r="J167" s="8"/>
      <c r="K167" s="8"/>
    </row>
    <row r="168" spans="2:11" s="4" customFormat="1" ht="15" customHeight="1">
      <c r="B168" s="16"/>
      <c r="C168" s="86"/>
      <c r="D168" s="86"/>
      <c r="E168" s="86"/>
      <c r="F168" s="86"/>
      <c r="G168" s="10"/>
      <c r="H168" s="10"/>
      <c r="I168" s="10"/>
      <c r="J168" s="8"/>
      <c r="K168" s="8"/>
    </row>
    <row r="169" spans="2:11" s="4" customFormat="1" ht="15" customHeight="1">
      <c r="B169" s="37"/>
      <c r="C169" s="89"/>
      <c r="D169" s="89"/>
      <c r="E169" s="89"/>
      <c r="F169" s="89"/>
      <c r="G169" s="5"/>
      <c r="H169" s="23"/>
      <c r="I169" s="5"/>
      <c r="J169" s="5"/>
      <c r="K169" s="5"/>
    </row>
    <row r="170" spans="2:11" s="4" customFormat="1" ht="15" customHeight="1">
      <c r="B170" s="38"/>
      <c r="C170" s="89"/>
      <c r="D170" s="89"/>
      <c r="E170" s="89"/>
      <c r="F170" s="89"/>
      <c r="G170" s="5"/>
      <c r="H170" s="23"/>
      <c r="I170" s="5"/>
      <c r="J170" s="5"/>
      <c r="K170" s="5"/>
    </row>
    <row r="171" spans="2:11" s="4" customFormat="1" ht="15" customHeight="1">
      <c r="B171" s="16"/>
      <c r="C171" s="89"/>
      <c r="D171" s="89"/>
      <c r="E171" s="89"/>
      <c r="F171" s="89"/>
      <c r="G171" s="5"/>
      <c r="H171" s="23"/>
      <c r="I171" s="5"/>
      <c r="J171" s="5"/>
      <c r="K171" s="5"/>
    </row>
    <row r="172" spans="2:11" s="39" customFormat="1" ht="15" customHeight="1">
      <c r="B172" s="20"/>
      <c r="C172" s="90"/>
      <c r="D172" s="90"/>
      <c r="E172" s="90"/>
      <c r="F172" s="90"/>
      <c r="G172" s="20"/>
      <c r="H172" s="20"/>
      <c r="I172" s="20"/>
      <c r="J172" s="22"/>
      <c r="K172" s="22"/>
    </row>
    <row r="173" spans="2:11" s="18" customFormat="1" ht="15" customHeight="1">
      <c r="B173" s="36"/>
      <c r="C173" s="87"/>
      <c r="D173" s="87"/>
      <c r="E173" s="87"/>
      <c r="F173" s="87"/>
      <c r="G173" s="21"/>
      <c r="H173" s="21"/>
      <c r="I173" s="21"/>
      <c r="J173" s="21"/>
      <c r="K173" s="21"/>
    </row>
    <row r="174" spans="2:11" s="19" customFormat="1" ht="15" customHeight="1">
      <c r="B174" s="37"/>
      <c r="C174" s="88"/>
      <c r="D174" s="88"/>
      <c r="E174" s="88"/>
      <c r="F174" s="88"/>
      <c r="G174" s="5"/>
      <c r="H174" s="5"/>
      <c r="I174" s="5"/>
      <c r="J174" s="5"/>
      <c r="K174" s="5"/>
    </row>
    <row r="175" spans="2:11" s="39" customFormat="1" ht="15" customHeight="1">
      <c r="B175" s="38"/>
      <c r="C175" s="89"/>
      <c r="D175" s="89"/>
      <c r="E175" s="89"/>
      <c r="F175" s="89"/>
      <c r="G175" s="20"/>
      <c r="H175" s="20"/>
      <c r="I175" s="20"/>
      <c r="J175" s="5"/>
      <c r="K175" s="5"/>
    </row>
    <row r="176" spans="2:11" s="4" customFormat="1" ht="15" customHeight="1">
      <c r="B176" s="16"/>
      <c r="C176" s="89"/>
      <c r="D176" s="89"/>
      <c r="E176" s="89"/>
      <c r="F176" s="89"/>
      <c r="G176" s="5"/>
      <c r="H176" s="23"/>
      <c r="I176" s="5"/>
      <c r="J176" s="5"/>
      <c r="K176" s="5"/>
    </row>
    <row r="177" spans="2:11" s="19" customFormat="1" ht="15" customHeight="1">
      <c r="B177" s="37"/>
      <c r="C177" s="88"/>
      <c r="D177" s="88"/>
      <c r="E177" s="88"/>
      <c r="F177" s="88"/>
      <c r="G177" s="5"/>
      <c r="H177" s="5"/>
      <c r="I177" s="5"/>
      <c r="J177" s="5"/>
      <c r="K177" s="5"/>
    </row>
    <row r="178" spans="2:11" s="39" customFormat="1" ht="15" customHeight="1">
      <c r="B178" s="38"/>
      <c r="C178" s="89"/>
      <c r="D178" s="89"/>
      <c r="E178" s="89"/>
      <c r="F178" s="89"/>
      <c r="G178" s="20"/>
      <c r="H178" s="20"/>
      <c r="I178" s="20"/>
      <c r="J178" s="5"/>
      <c r="K178" s="5"/>
    </row>
    <row r="179" spans="2:11" s="4" customFormat="1" ht="15" customHeight="1">
      <c r="B179" s="16"/>
      <c r="C179" s="89"/>
      <c r="D179" s="89"/>
      <c r="E179" s="89"/>
      <c r="F179" s="89"/>
      <c r="G179" s="5"/>
      <c r="H179" s="23"/>
      <c r="I179" s="5"/>
      <c r="J179" s="5"/>
      <c r="K179" s="5"/>
    </row>
    <row r="180" spans="2:11" s="19" customFormat="1" ht="15" customHeight="1">
      <c r="B180" s="37"/>
      <c r="C180" s="88"/>
      <c r="D180" s="88"/>
      <c r="E180" s="88"/>
      <c r="F180" s="88"/>
      <c r="G180" s="5"/>
      <c r="H180" s="5"/>
      <c r="I180" s="5"/>
      <c r="J180" s="5"/>
      <c r="K180" s="5"/>
    </row>
    <row r="181" spans="2:11" s="39" customFormat="1" ht="15" customHeight="1">
      <c r="B181" s="38"/>
      <c r="C181" s="89"/>
      <c r="D181" s="89"/>
      <c r="E181" s="89"/>
      <c r="F181" s="89"/>
      <c r="G181" s="20"/>
      <c r="H181" s="20"/>
      <c r="I181" s="20"/>
      <c r="J181" s="5"/>
      <c r="K181" s="5"/>
    </row>
    <row r="182" spans="2:11" s="4" customFormat="1" ht="15" customHeight="1">
      <c r="B182" s="16"/>
      <c r="C182" s="89"/>
      <c r="D182" s="89"/>
      <c r="E182" s="89"/>
      <c r="F182" s="89"/>
      <c r="G182" s="5"/>
      <c r="H182" s="23"/>
      <c r="I182" s="5"/>
      <c r="J182" s="5"/>
      <c r="K182" s="5"/>
    </row>
    <row r="183" spans="2:11" s="39" customFormat="1" ht="15" customHeight="1">
      <c r="B183" s="38"/>
      <c r="C183" s="89"/>
      <c r="D183" s="89"/>
      <c r="E183" s="89"/>
      <c r="F183" s="86"/>
      <c r="G183" s="20"/>
      <c r="H183" s="20"/>
      <c r="I183" s="20"/>
      <c r="J183" s="5"/>
      <c r="K183" s="5"/>
    </row>
    <row r="184" spans="2:11" s="4" customFormat="1" ht="15" customHeight="1">
      <c r="B184" s="16"/>
      <c r="C184" s="89"/>
      <c r="D184" s="89"/>
      <c r="E184" s="89"/>
      <c r="F184" s="90"/>
      <c r="G184" s="5"/>
      <c r="H184" s="23"/>
      <c r="I184" s="5"/>
      <c r="J184" s="5"/>
      <c r="K184" s="5"/>
    </row>
    <row r="185" spans="2:11" s="4" customFormat="1" ht="15" customHeight="1">
      <c r="B185" s="20"/>
      <c r="C185" s="90"/>
      <c r="D185" s="90"/>
      <c r="E185" s="90"/>
      <c r="F185" s="90"/>
      <c r="G185" s="5"/>
      <c r="H185" s="5"/>
      <c r="I185" s="5"/>
      <c r="J185" s="5"/>
      <c r="K185" s="5"/>
    </row>
    <row r="186" spans="2:11" s="4" customFormat="1" ht="15" customHeight="1">
      <c r="B186" s="36"/>
      <c r="C186" s="87"/>
      <c r="D186" s="87"/>
      <c r="E186" s="87"/>
      <c r="F186" s="87"/>
      <c r="G186" s="21"/>
      <c r="H186" s="21"/>
      <c r="I186" s="21"/>
      <c r="J186" s="5"/>
      <c r="K186" s="5"/>
    </row>
    <row r="187" spans="2:11" s="4" customFormat="1" ht="15" customHeight="1">
      <c r="B187" s="38"/>
      <c r="C187" s="89"/>
      <c r="D187" s="89"/>
      <c r="E187" s="89"/>
      <c r="F187" s="89"/>
      <c r="G187" s="5"/>
      <c r="H187" s="5"/>
      <c r="I187" s="5"/>
      <c r="J187" s="5"/>
      <c r="K187" s="5"/>
    </row>
    <row r="188" spans="2:11" s="4" customFormat="1" ht="15" customHeight="1">
      <c r="B188" s="16"/>
      <c r="C188" s="89"/>
      <c r="D188" s="89"/>
      <c r="E188" s="89"/>
      <c r="F188" s="89"/>
      <c r="G188" s="5"/>
      <c r="H188" s="23"/>
      <c r="I188" s="5"/>
      <c r="J188" s="5"/>
      <c r="K188" s="5"/>
    </row>
    <row r="189" spans="2:11" s="4" customFormat="1" ht="15" customHeight="1">
      <c r="B189" s="16"/>
      <c r="C189" s="86"/>
      <c r="D189" s="86"/>
      <c r="E189" s="86"/>
      <c r="F189" s="86"/>
      <c r="G189" s="10"/>
      <c r="H189" s="10"/>
      <c r="I189" s="10"/>
      <c r="J189" s="8"/>
      <c r="K189" s="8"/>
    </row>
    <row r="190" spans="2:11" s="4" customFormat="1" ht="15" customHeight="1">
      <c r="B190" s="16"/>
      <c r="C190" s="86"/>
      <c r="D190" s="86"/>
      <c r="E190" s="86"/>
      <c r="F190" s="86"/>
      <c r="G190" s="10"/>
      <c r="H190" s="10"/>
      <c r="I190" s="10"/>
      <c r="J190" s="8"/>
      <c r="K190" s="8"/>
    </row>
    <row r="191" spans="2:11" s="4" customFormat="1" ht="15" customHeight="1">
      <c r="B191" s="16"/>
      <c r="C191" s="86"/>
      <c r="D191" s="86"/>
      <c r="E191" s="86"/>
      <c r="F191" s="86"/>
      <c r="G191" s="10"/>
      <c r="H191" s="10"/>
      <c r="I191" s="10"/>
      <c r="J191" s="8"/>
      <c r="K191" s="8"/>
    </row>
    <row r="192" spans="2:11" s="4" customFormat="1" ht="15" customHeight="1">
      <c r="B192" s="16"/>
      <c r="C192" s="86"/>
      <c r="D192" s="86"/>
      <c r="E192" s="86"/>
      <c r="F192" s="86"/>
      <c r="G192" s="10"/>
      <c r="H192" s="10"/>
      <c r="I192" s="10"/>
      <c r="J192" s="8"/>
      <c r="K192" s="8"/>
    </row>
    <row r="193" spans="2:11" s="4" customFormat="1" ht="15" customHeight="1">
      <c r="B193" s="16"/>
      <c r="C193" s="86"/>
      <c r="D193" s="86"/>
      <c r="E193" s="86"/>
      <c r="F193" s="86"/>
      <c r="G193" s="10"/>
      <c r="H193" s="10"/>
      <c r="I193" s="10"/>
      <c r="J193" s="8"/>
      <c r="K193" s="8"/>
    </row>
    <row r="194" spans="2:11" s="4" customFormat="1" ht="15" customHeight="1">
      <c r="B194" s="16"/>
      <c r="C194" s="86"/>
      <c r="D194" s="86"/>
      <c r="E194" s="86"/>
      <c r="F194" s="86"/>
      <c r="J194" s="5"/>
      <c r="K194" s="5"/>
    </row>
    <row r="195" spans="2:11" s="4" customFormat="1" ht="15" customHeight="1">
      <c r="B195" s="16"/>
      <c r="C195" s="86"/>
      <c r="D195" s="86"/>
      <c r="E195" s="86"/>
      <c r="F195" s="86"/>
      <c r="G195" s="10"/>
      <c r="H195" s="10"/>
      <c r="I195" s="10"/>
      <c r="J195" s="8"/>
      <c r="K195" s="8"/>
    </row>
    <row r="196" spans="2:6" s="4" customFormat="1" ht="15" customHeight="1">
      <c r="B196" s="16"/>
      <c r="C196" s="86"/>
      <c r="D196" s="86"/>
      <c r="E196" s="86"/>
      <c r="F196" s="86"/>
    </row>
    <row r="197" spans="2:6" s="4" customFormat="1" ht="15" customHeight="1">
      <c r="B197" s="16"/>
      <c r="C197" s="86"/>
      <c r="D197" s="86"/>
      <c r="E197" s="86"/>
      <c r="F197" s="86"/>
    </row>
    <row r="198" spans="2:6" s="4" customFormat="1" ht="15" customHeight="1">
      <c r="B198" s="16"/>
      <c r="C198" s="86"/>
      <c r="D198" s="86"/>
      <c r="E198" s="86"/>
      <c r="F198" s="86"/>
    </row>
    <row r="199" spans="2:6" s="4" customFormat="1" ht="15" customHeight="1">
      <c r="B199" s="16"/>
      <c r="C199" s="86"/>
      <c r="D199" s="86"/>
      <c r="E199" s="86"/>
      <c r="F199" s="86"/>
    </row>
    <row r="200" spans="2:11" s="4" customFormat="1" ht="15" customHeight="1">
      <c r="B200" s="16"/>
      <c r="C200" s="86"/>
      <c r="D200" s="86"/>
      <c r="E200" s="86"/>
      <c r="F200" s="86"/>
      <c r="G200" s="10"/>
      <c r="H200" s="10"/>
      <c r="I200" s="10"/>
      <c r="J200" s="8"/>
      <c r="K200" s="8"/>
    </row>
    <row r="201" spans="2:6" s="4" customFormat="1" ht="15" customHeight="1">
      <c r="B201" s="16"/>
      <c r="C201" s="86"/>
      <c r="D201" s="86"/>
      <c r="E201" s="86"/>
      <c r="F201" s="86"/>
    </row>
    <row r="202" spans="2:6" s="4" customFormat="1" ht="15" customHeight="1">
      <c r="B202" s="16"/>
      <c r="C202" s="86"/>
      <c r="D202" s="86"/>
      <c r="E202" s="86"/>
      <c r="F202" s="86"/>
    </row>
    <row r="203" spans="2:6" s="4" customFormat="1" ht="15" customHeight="1">
      <c r="B203" s="16"/>
      <c r="C203" s="86"/>
      <c r="D203" s="86"/>
      <c r="E203" s="86"/>
      <c r="F203" s="86"/>
    </row>
    <row r="204" spans="2:6" s="4" customFormat="1" ht="15" customHeight="1">
      <c r="B204" s="16"/>
      <c r="C204" s="86"/>
      <c r="D204" s="86"/>
      <c r="E204" s="86"/>
      <c r="F204" s="86"/>
    </row>
    <row r="205" spans="2:6" s="4" customFormat="1" ht="15" customHeight="1">
      <c r="B205" s="16"/>
      <c r="C205" s="86"/>
      <c r="D205" s="86"/>
      <c r="E205" s="86"/>
      <c r="F205" s="86"/>
    </row>
    <row r="206" spans="2:6" s="4" customFormat="1" ht="15" customHeight="1">
      <c r="B206" s="16"/>
      <c r="C206" s="86"/>
      <c r="D206" s="86"/>
      <c r="E206" s="86"/>
      <c r="F206" s="86"/>
    </row>
    <row r="207" spans="2:11" s="4" customFormat="1" ht="15" customHeight="1">
      <c r="B207" s="16"/>
      <c r="C207" s="89"/>
      <c r="D207" s="89"/>
      <c r="E207" s="89"/>
      <c r="F207" s="89"/>
      <c r="G207" s="5"/>
      <c r="H207" s="5"/>
      <c r="I207" s="5"/>
      <c r="J207" s="5"/>
      <c r="K207" s="5"/>
    </row>
    <row r="208" spans="2:6" s="4" customFormat="1" ht="15" customHeight="1">
      <c r="B208" s="16"/>
      <c r="C208" s="86"/>
      <c r="D208" s="86"/>
      <c r="E208" s="86"/>
      <c r="F208" s="86"/>
    </row>
    <row r="209" spans="2:6" s="4" customFormat="1" ht="15" customHeight="1">
      <c r="B209" s="16"/>
      <c r="C209" s="86"/>
      <c r="D209" s="86"/>
      <c r="E209" s="86"/>
      <c r="F209" s="86"/>
    </row>
    <row r="210" spans="2:6" s="4" customFormat="1" ht="15" customHeight="1">
      <c r="B210" s="16"/>
      <c r="C210" s="86"/>
      <c r="D210" s="86"/>
      <c r="E210" s="86"/>
      <c r="F210" s="86"/>
    </row>
    <row r="211" spans="2:6" s="4" customFormat="1" ht="15" customHeight="1">
      <c r="B211" s="16"/>
      <c r="C211" s="86"/>
      <c r="D211" s="86"/>
      <c r="E211" s="86"/>
      <c r="F211" s="86"/>
    </row>
    <row r="212" spans="2:11" s="4" customFormat="1" ht="15" customHeight="1">
      <c r="B212" s="16"/>
      <c r="C212" s="86"/>
      <c r="D212" s="86"/>
      <c r="E212" s="86"/>
      <c r="F212" s="86"/>
      <c r="G212" s="10"/>
      <c r="H212" s="10"/>
      <c r="I212" s="10"/>
      <c r="J212" s="8"/>
      <c r="K212" s="8"/>
    </row>
    <row r="213" spans="2:11" s="4" customFormat="1" ht="15" customHeight="1">
      <c r="B213" s="16"/>
      <c r="C213" s="86"/>
      <c r="D213" s="86"/>
      <c r="E213" s="86"/>
      <c r="F213" s="86"/>
      <c r="G213" s="10"/>
      <c r="H213" s="10"/>
      <c r="I213" s="10"/>
      <c r="J213" s="8"/>
      <c r="K213" s="8"/>
    </row>
    <row r="214" spans="2:11" s="4" customFormat="1" ht="15" customHeight="1">
      <c r="B214" s="16"/>
      <c r="C214" s="86"/>
      <c r="D214" s="86"/>
      <c r="E214" s="86"/>
      <c r="F214" s="86"/>
      <c r="G214" s="10"/>
      <c r="H214" s="10"/>
      <c r="I214" s="10"/>
      <c r="J214" s="8"/>
      <c r="K214" s="8"/>
    </row>
    <row r="215" spans="2:11" s="4" customFormat="1" ht="15" customHeight="1">
      <c r="B215" s="16"/>
      <c r="C215" s="86"/>
      <c r="D215" s="86"/>
      <c r="E215" s="86"/>
      <c r="F215" s="86"/>
      <c r="G215" s="10"/>
      <c r="H215" s="10"/>
      <c r="I215" s="10"/>
      <c r="J215" s="8"/>
      <c r="K215" s="8"/>
    </row>
    <row r="216" spans="2:6" s="4" customFormat="1" ht="15" customHeight="1">
      <c r="B216" s="16"/>
      <c r="C216" s="86"/>
      <c r="D216" s="86"/>
      <c r="E216" s="86"/>
      <c r="F216" s="86"/>
    </row>
    <row r="217" spans="2:6" s="4" customFormat="1" ht="15" customHeight="1">
      <c r="B217" s="16"/>
      <c r="C217" s="86"/>
      <c r="D217" s="86"/>
      <c r="E217" s="86"/>
      <c r="F217" s="86"/>
    </row>
    <row r="218" spans="2:6" s="4" customFormat="1" ht="15" customHeight="1">
      <c r="B218" s="16"/>
      <c r="C218" s="86"/>
      <c r="D218" s="86"/>
      <c r="E218" s="86"/>
      <c r="F218" s="86"/>
    </row>
    <row r="219" spans="2:11" s="4" customFormat="1" ht="15" customHeight="1">
      <c r="B219" s="16"/>
      <c r="C219" s="86"/>
      <c r="D219" s="86"/>
      <c r="E219" s="86"/>
      <c r="F219" s="86"/>
      <c r="G219" s="10"/>
      <c r="H219" s="10"/>
      <c r="I219" s="10"/>
      <c r="J219" s="8"/>
      <c r="K219" s="8"/>
    </row>
    <row r="220" spans="2:11" s="4" customFormat="1" ht="15" customHeight="1">
      <c r="B220" s="16"/>
      <c r="C220" s="86"/>
      <c r="D220" s="86"/>
      <c r="E220" s="86"/>
      <c r="F220" s="86"/>
      <c r="G220" s="10"/>
      <c r="H220" s="10"/>
      <c r="I220" s="10"/>
      <c r="J220" s="8"/>
      <c r="K220" s="8"/>
    </row>
    <row r="221" spans="2:11" s="4" customFormat="1" ht="15" customHeight="1">
      <c r="B221" s="16"/>
      <c r="C221" s="86"/>
      <c r="D221" s="86"/>
      <c r="E221" s="86"/>
      <c r="F221" s="86"/>
      <c r="G221" s="10"/>
      <c r="H221" s="10"/>
      <c r="I221" s="10"/>
      <c r="J221" s="8"/>
      <c r="K221" s="8"/>
    </row>
    <row r="222" spans="2:11" s="4" customFormat="1" ht="15" customHeight="1">
      <c r="B222" s="16"/>
      <c r="C222" s="86"/>
      <c r="D222" s="86"/>
      <c r="E222" s="86"/>
      <c r="F222" s="86"/>
      <c r="G222" s="10"/>
      <c r="H222" s="10"/>
      <c r="I222" s="10"/>
      <c r="J222" s="8"/>
      <c r="K222" s="8"/>
    </row>
    <row r="223" spans="2:11" s="4" customFormat="1" ht="15" customHeight="1">
      <c r="B223" s="16"/>
      <c r="C223" s="86"/>
      <c r="D223" s="86"/>
      <c r="E223" s="86"/>
      <c r="F223" s="86"/>
      <c r="G223" s="10"/>
      <c r="H223" s="10"/>
      <c r="I223" s="10"/>
      <c r="J223" s="8"/>
      <c r="K223" s="8"/>
    </row>
    <row r="224" spans="2:11" s="4" customFormat="1" ht="15" customHeight="1">
      <c r="B224" s="16"/>
      <c r="C224" s="86"/>
      <c r="D224" s="86"/>
      <c r="E224" s="86"/>
      <c r="F224" s="86"/>
      <c r="G224" s="10"/>
      <c r="H224" s="10"/>
      <c r="I224" s="10"/>
      <c r="J224" s="8"/>
      <c r="K224" s="8"/>
    </row>
    <row r="225" spans="2:11" s="4" customFormat="1" ht="15" customHeight="1">
      <c r="B225" s="16"/>
      <c r="C225" s="86"/>
      <c r="D225" s="86"/>
      <c r="E225" s="86"/>
      <c r="F225" s="86"/>
      <c r="G225" s="10"/>
      <c r="H225" s="10"/>
      <c r="I225" s="10"/>
      <c r="J225" s="8"/>
      <c r="K225" s="8"/>
    </row>
    <row r="226" spans="2:11" s="4" customFormat="1" ht="15" customHeight="1">
      <c r="B226" s="16"/>
      <c r="C226" s="86"/>
      <c r="D226" s="86"/>
      <c r="E226" s="86"/>
      <c r="F226" s="86"/>
      <c r="G226" s="10"/>
      <c r="H226" s="10"/>
      <c r="I226" s="10"/>
      <c r="J226" s="8"/>
      <c r="K226" s="8"/>
    </row>
    <row r="227" spans="2:6" s="4" customFormat="1" ht="15" customHeight="1">
      <c r="B227" s="16"/>
      <c r="C227" s="86"/>
      <c r="D227" s="86"/>
      <c r="E227" s="86"/>
      <c r="F227" s="86"/>
    </row>
    <row r="228" spans="2:6" s="4" customFormat="1" ht="15" customHeight="1">
      <c r="B228" s="16"/>
      <c r="C228" s="86"/>
      <c r="D228" s="86"/>
      <c r="E228" s="86"/>
      <c r="F228" s="86"/>
    </row>
    <row r="229" spans="2:6" s="4" customFormat="1" ht="15" customHeight="1">
      <c r="B229" s="16"/>
      <c r="C229" s="86"/>
      <c r="D229" s="86"/>
      <c r="E229" s="86"/>
      <c r="F229" s="86"/>
    </row>
    <row r="230" spans="2:6" s="4" customFormat="1" ht="15" customHeight="1">
      <c r="B230" s="16"/>
      <c r="C230" s="86"/>
      <c r="D230" s="86"/>
      <c r="E230" s="86"/>
      <c r="F230" s="86"/>
    </row>
    <row r="231" spans="2:6" s="4" customFormat="1" ht="15" customHeight="1">
      <c r="B231" s="16"/>
      <c r="C231" s="86"/>
      <c r="D231" s="86"/>
      <c r="E231" s="86"/>
      <c r="F231" s="86"/>
    </row>
    <row r="232" spans="2:6" s="4" customFormat="1" ht="15" customHeight="1">
      <c r="B232" s="16"/>
      <c r="C232" s="86"/>
      <c r="D232" s="86"/>
      <c r="E232" s="86"/>
      <c r="F232" s="86"/>
    </row>
    <row r="233" spans="2:6" s="4" customFormat="1" ht="15" customHeight="1">
      <c r="B233" s="16"/>
      <c r="C233" s="86"/>
      <c r="D233" s="86"/>
      <c r="E233" s="86"/>
      <c r="F233" s="86"/>
    </row>
    <row r="234" spans="2:6" s="4" customFormat="1" ht="15" customHeight="1">
      <c r="B234" s="16"/>
      <c r="C234" s="86"/>
      <c r="D234" s="86"/>
      <c r="E234" s="86"/>
      <c r="F234" s="86"/>
    </row>
    <row r="235" spans="2:6" s="4" customFormat="1" ht="15" customHeight="1">
      <c r="B235" s="16"/>
      <c r="C235" s="86"/>
      <c r="D235" s="86"/>
      <c r="E235" s="86"/>
      <c r="F235" s="86"/>
    </row>
    <row r="236" spans="2:6" s="4" customFormat="1" ht="15" customHeight="1">
      <c r="B236" s="16"/>
      <c r="C236" s="86"/>
      <c r="D236" s="86"/>
      <c r="E236" s="86"/>
      <c r="F236" s="86"/>
    </row>
    <row r="237" spans="2:11" s="4" customFormat="1" ht="15" customHeight="1">
      <c r="B237" s="16"/>
      <c r="C237" s="86"/>
      <c r="D237" s="86"/>
      <c r="E237" s="86"/>
      <c r="F237" s="86"/>
      <c r="G237" s="10"/>
      <c r="H237" s="10"/>
      <c r="I237" s="10"/>
      <c r="J237" s="8"/>
      <c r="K237" s="8"/>
    </row>
    <row r="238" spans="2:11" s="4" customFormat="1" ht="15" customHeight="1">
      <c r="B238" s="16"/>
      <c r="C238" s="86"/>
      <c r="D238" s="86"/>
      <c r="E238" s="86"/>
      <c r="F238" s="86"/>
      <c r="G238" s="10"/>
      <c r="H238" s="10"/>
      <c r="I238" s="10"/>
      <c r="J238" s="8"/>
      <c r="K238" s="8"/>
    </row>
    <row r="239" spans="2:11" s="4" customFormat="1" ht="15" customHeight="1">
      <c r="B239" s="16"/>
      <c r="C239" s="86"/>
      <c r="D239" s="86"/>
      <c r="E239" s="86"/>
      <c r="F239" s="86"/>
      <c r="G239" s="10"/>
      <c r="H239" s="10"/>
      <c r="I239" s="10"/>
      <c r="J239" s="8"/>
      <c r="K239" s="8"/>
    </row>
    <row r="240" spans="2:11" s="4" customFormat="1" ht="15" customHeight="1">
      <c r="B240" s="16"/>
      <c r="C240" s="86"/>
      <c r="D240" s="86"/>
      <c r="E240" s="86"/>
      <c r="F240" s="86"/>
      <c r="G240" s="10"/>
      <c r="H240" s="10"/>
      <c r="I240" s="10"/>
      <c r="J240" s="8"/>
      <c r="K240" s="8"/>
    </row>
    <row r="241" spans="2:11" s="4" customFormat="1" ht="15" customHeight="1">
      <c r="B241" s="16"/>
      <c r="C241" s="86"/>
      <c r="D241" s="86"/>
      <c r="E241" s="86"/>
      <c r="F241" s="86"/>
      <c r="G241" s="10"/>
      <c r="H241" s="10"/>
      <c r="I241" s="10"/>
      <c r="J241" s="8"/>
      <c r="K241" s="8"/>
    </row>
    <row r="242" spans="2:11" s="4" customFormat="1" ht="15" customHeight="1">
      <c r="B242" s="16"/>
      <c r="C242" s="86"/>
      <c r="D242" s="86"/>
      <c r="E242" s="86"/>
      <c r="F242" s="86"/>
      <c r="G242" s="10"/>
      <c r="H242" s="10"/>
      <c r="I242" s="10"/>
      <c r="J242" s="8"/>
      <c r="K242" s="8"/>
    </row>
    <row r="243" spans="2:11" s="4" customFormat="1" ht="15" customHeight="1">
      <c r="B243" s="16"/>
      <c r="C243" s="86"/>
      <c r="D243" s="86"/>
      <c r="E243" s="86"/>
      <c r="F243" s="86"/>
      <c r="G243" s="10"/>
      <c r="H243" s="10"/>
      <c r="I243" s="10"/>
      <c r="J243" s="8"/>
      <c r="K243" s="8"/>
    </row>
    <row r="244" spans="2:11" s="4" customFormat="1" ht="15" customHeight="1">
      <c r="B244" s="16"/>
      <c r="C244" s="86"/>
      <c r="D244" s="86"/>
      <c r="E244" s="86"/>
      <c r="F244" s="86"/>
      <c r="G244" s="10"/>
      <c r="H244" s="10"/>
      <c r="I244" s="10"/>
      <c r="J244" s="8"/>
      <c r="K244" s="8"/>
    </row>
    <row r="245" spans="2:11" s="4" customFormat="1" ht="15" customHeight="1">
      <c r="B245" s="16"/>
      <c r="C245" s="86"/>
      <c r="D245" s="86"/>
      <c r="E245" s="86"/>
      <c r="F245" s="86"/>
      <c r="G245" s="10"/>
      <c r="H245" s="10"/>
      <c r="I245" s="10"/>
      <c r="J245" s="8"/>
      <c r="K245" s="8"/>
    </row>
    <row r="246" spans="2:11" s="4" customFormat="1" ht="15" customHeight="1">
      <c r="B246" s="16"/>
      <c r="C246" s="86"/>
      <c r="D246" s="86"/>
      <c r="E246" s="86"/>
      <c r="F246" s="86"/>
      <c r="G246" s="10"/>
      <c r="H246" s="10"/>
      <c r="I246" s="10"/>
      <c r="J246" s="8"/>
      <c r="K246" s="8"/>
    </row>
    <row r="247" spans="2:11" s="4" customFormat="1" ht="15" customHeight="1">
      <c r="B247" s="16"/>
      <c r="C247" s="86"/>
      <c r="D247" s="86"/>
      <c r="E247" s="86"/>
      <c r="F247" s="86"/>
      <c r="G247" s="10"/>
      <c r="H247" s="10"/>
      <c r="I247" s="10"/>
      <c r="J247" s="8"/>
      <c r="K247" s="8"/>
    </row>
    <row r="248" spans="2:11" s="4" customFormat="1" ht="15" customHeight="1">
      <c r="B248" s="16"/>
      <c r="C248" s="86"/>
      <c r="D248" s="86"/>
      <c r="E248" s="86"/>
      <c r="F248" s="86"/>
      <c r="G248" s="10"/>
      <c r="H248" s="10"/>
      <c r="I248" s="10"/>
      <c r="J248" s="8"/>
      <c r="K248" s="8"/>
    </row>
    <row r="249" spans="2:11" s="4" customFormat="1" ht="15" customHeight="1">
      <c r="B249" s="16"/>
      <c r="C249" s="86"/>
      <c r="D249" s="86"/>
      <c r="E249" s="86"/>
      <c r="F249" s="86"/>
      <c r="G249" s="10"/>
      <c r="H249" s="10"/>
      <c r="I249" s="10"/>
      <c r="J249" s="8"/>
      <c r="K249" s="8"/>
    </row>
    <row r="250" spans="2:11" s="4" customFormat="1" ht="15" customHeight="1">
      <c r="B250" s="16"/>
      <c r="C250" s="86"/>
      <c r="D250" s="86"/>
      <c r="E250" s="86"/>
      <c r="F250" s="86"/>
      <c r="G250" s="10"/>
      <c r="H250" s="10"/>
      <c r="I250" s="10"/>
      <c r="J250" s="8"/>
      <c r="K250" s="8"/>
    </row>
    <row r="251" spans="2:11" s="4" customFormat="1" ht="15" customHeight="1">
      <c r="B251" s="16"/>
      <c r="C251" s="86"/>
      <c r="D251" s="86"/>
      <c r="E251" s="86"/>
      <c r="F251" s="86"/>
      <c r="G251" s="10"/>
      <c r="H251" s="10"/>
      <c r="I251" s="10"/>
      <c r="J251" s="8"/>
      <c r="K251" s="8"/>
    </row>
    <row r="252" spans="2:11" s="4" customFormat="1" ht="15" customHeight="1">
      <c r="B252" s="16"/>
      <c r="C252" s="86"/>
      <c r="D252" s="86"/>
      <c r="E252" s="86"/>
      <c r="F252" s="86"/>
      <c r="G252" s="10"/>
      <c r="H252" s="10"/>
      <c r="I252" s="10"/>
      <c r="J252" s="8"/>
      <c r="K252" s="8"/>
    </row>
    <row r="253" spans="2:11" s="4" customFormat="1" ht="15" customHeight="1">
      <c r="B253" s="16"/>
      <c r="C253" s="86"/>
      <c r="D253" s="86"/>
      <c r="E253" s="86"/>
      <c r="F253" s="86"/>
      <c r="G253" s="10"/>
      <c r="H253" s="10"/>
      <c r="I253" s="10"/>
      <c r="J253" s="8"/>
      <c r="K253" s="8"/>
    </row>
    <row r="254" spans="2:11" s="4" customFormat="1" ht="15" customHeight="1">
      <c r="B254" s="16"/>
      <c r="C254" s="86"/>
      <c r="D254" s="86"/>
      <c r="E254" s="86"/>
      <c r="F254" s="86"/>
      <c r="G254" s="10"/>
      <c r="H254" s="10"/>
      <c r="I254" s="10"/>
      <c r="J254" s="8"/>
      <c r="K254" s="8"/>
    </row>
    <row r="255" spans="2:11" s="4" customFormat="1" ht="15" customHeight="1">
      <c r="B255" s="16"/>
      <c r="C255" s="86"/>
      <c r="D255" s="86"/>
      <c r="E255" s="86"/>
      <c r="F255" s="86"/>
      <c r="G255" s="10"/>
      <c r="H255" s="10"/>
      <c r="I255" s="10"/>
      <c r="J255" s="8"/>
      <c r="K255" s="8"/>
    </row>
    <row r="256" spans="2:11" s="4" customFormat="1" ht="15" customHeight="1">
      <c r="B256" s="16"/>
      <c r="C256" s="86"/>
      <c r="D256" s="86"/>
      <c r="E256" s="86"/>
      <c r="F256" s="86"/>
      <c r="G256" s="10"/>
      <c r="H256" s="10"/>
      <c r="I256" s="10"/>
      <c r="J256" s="8"/>
      <c r="K256" s="8"/>
    </row>
    <row r="257" spans="2:11" s="4" customFormat="1" ht="15" customHeight="1">
      <c r="B257" s="16"/>
      <c r="C257" s="86"/>
      <c r="D257" s="86"/>
      <c r="E257" s="86"/>
      <c r="F257" s="86"/>
      <c r="G257" s="10"/>
      <c r="H257" s="10"/>
      <c r="I257" s="10"/>
      <c r="J257" s="8"/>
      <c r="K257" s="8"/>
    </row>
    <row r="258" spans="2:11" s="4" customFormat="1" ht="15" customHeight="1">
      <c r="B258" s="16"/>
      <c r="C258" s="86"/>
      <c r="D258" s="86"/>
      <c r="E258" s="86"/>
      <c r="F258" s="86"/>
      <c r="G258" s="10"/>
      <c r="H258" s="10"/>
      <c r="I258" s="10"/>
      <c r="J258" s="8"/>
      <c r="K258" s="8"/>
    </row>
    <row r="259" spans="2:11" s="4" customFormat="1" ht="15" customHeight="1">
      <c r="B259" s="16"/>
      <c r="C259" s="86"/>
      <c r="D259" s="86"/>
      <c r="E259" s="86"/>
      <c r="F259" s="86"/>
      <c r="G259" s="10"/>
      <c r="H259" s="10"/>
      <c r="I259" s="10"/>
      <c r="J259" s="8"/>
      <c r="K259" s="8"/>
    </row>
    <row r="260" spans="2:11" s="4" customFormat="1" ht="15" customHeight="1">
      <c r="B260" s="16"/>
      <c r="C260" s="86"/>
      <c r="D260" s="86"/>
      <c r="E260" s="86"/>
      <c r="F260" s="86"/>
      <c r="G260" s="10"/>
      <c r="H260" s="10"/>
      <c r="I260" s="10"/>
      <c r="J260" s="8"/>
      <c r="K260" s="8"/>
    </row>
    <row r="261" spans="2:11" s="4" customFormat="1" ht="15" customHeight="1">
      <c r="B261" s="16"/>
      <c r="C261" s="86"/>
      <c r="D261" s="86"/>
      <c r="E261" s="86"/>
      <c r="F261" s="86"/>
      <c r="G261" s="10"/>
      <c r="H261" s="10"/>
      <c r="I261" s="10"/>
      <c r="J261" s="8"/>
      <c r="K261" s="8"/>
    </row>
    <row r="262" spans="2:11" s="4" customFormat="1" ht="15" customHeight="1">
      <c r="B262" s="16"/>
      <c r="C262" s="86"/>
      <c r="D262" s="86"/>
      <c r="E262" s="86"/>
      <c r="F262" s="86"/>
      <c r="G262" s="10"/>
      <c r="H262" s="10"/>
      <c r="I262" s="10"/>
      <c r="J262" s="8"/>
      <c r="K262" s="8"/>
    </row>
    <row r="263" spans="2:11" s="4" customFormat="1" ht="15" customHeight="1">
      <c r="B263" s="16"/>
      <c r="C263" s="86"/>
      <c r="D263" s="86"/>
      <c r="E263" s="86"/>
      <c r="F263" s="86"/>
      <c r="G263" s="10"/>
      <c r="H263" s="10"/>
      <c r="I263" s="10"/>
      <c r="J263" s="8"/>
      <c r="K263" s="8"/>
    </row>
    <row r="264" spans="2:11" s="4" customFormat="1" ht="15" customHeight="1">
      <c r="B264" s="16"/>
      <c r="C264" s="86"/>
      <c r="D264" s="86"/>
      <c r="E264" s="86"/>
      <c r="F264" s="86"/>
      <c r="G264" s="10"/>
      <c r="H264" s="10"/>
      <c r="I264" s="10"/>
      <c r="J264" s="8"/>
      <c r="K264" s="8"/>
    </row>
    <row r="265" spans="2:11" s="4" customFormat="1" ht="15" customHeight="1">
      <c r="B265" s="16"/>
      <c r="C265" s="86"/>
      <c r="D265" s="86"/>
      <c r="E265" s="86"/>
      <c r="F265" s="86"/>
      <c r="G265" s="10"/>
      <c r="H265" s="10"/>
      <c r="I265" s="10"/>
      <c r="J265" s="8"/>
      <c r="K265" s="8"/>
    </row>
    <row r="266" spans="2:11" s="4" customFormat="1" ht="15" customHeight="1">
      <c r="B266" s="16"/>
      <c r="C266" s="86"/>
      <c r="D266" s="86"/>
      <c r="E266" s="86"/>
      <c r="F266" s="86"/>
      <c r="G266" s="10"/>
      <c r="H266" s="10"/>
      <c r="I266" s="10"/>
      <c r="J266" s="8"/>
      <c r="K266" s="8"/>
    </row>
    <row r="267" spans="2:11" s="4" customFormat="1" ht="15" customHeight="1">
      <c r="B267" s="16"/>
      <c r="C267" s="86"/>
      <c r="D267" s="86"/>
      <c r="E267" s="86"/>
      <c r="F267" s="86"/>
      <c r="G267" s="10"/>
      <c r="H267" s="10"/>
      <c r="I267" s="10"/>
      <c r="J267" s="8"/>
      <c r="K267" s="8"/>
    </row>
    <row r="268" spans="2:11" s="4" customFormat="1" ht="15" customHeight="1">
      <c r="B268" s="16"/>
      <c r="C268" s="86"/>
      <c r="D268" s="86"/>
      <c r="E268" s="86"/>
      <c r="F268" s="86"/>
      <c r="G268" s="10"/>
      <c r="H268" s="10"/>
      <c r="I268" s="10"/>
      <c r="J268" s="8"/>
      <c r="K268" s="8"/>
    </row>
    <row r="269" spans="2:11" s="4" customFormat="1" ht="15" customHeight="1">
      <c r="B269" s="16"/>
      <c r="C269" s="86"/>
      <c r="D269" s="86"/>
      <c r="E269" s="86"/>
      <c r="F269" s="86"/>
      <c r="G269" s="10"/>
      <c r="H269" s="10"/>
      <c r="I269" s="10"/>
      <c r="J269" s="8"/>
      <c r="K269" s="8"/>
    </row>
    <row r="270" spans="2:11" s="4" customFormat="1" ht="15" customHeight="1">
      <c r="B270" s="16"/>
      <c r="C270" s="86"/>
      <c r="D270" s="86"/>
      <c r="E270" s="86"/>
      <c r="F270" s="86"/>
      <c r="G270" s="10"/>
      <c r="H270" s="10"/>
      <c r="I270" s="10"/>
      <c r="J270" s="8"/>
      <c r="K270" s="8"/>
    </row>
    <row r="271" spans="2:11" s="4" customFormat="1" ht="15" customHeight="1">
      <c r="B271" s="16"/>
      <c r="C271" s="86"/>
      <c r="D271" s="86"/>
      <c r="E271" s="86"/>
      <c r="F271" s="86"/>
      <c r="G271" s="10"/>
      <c r="H271" s="10"/>
      <c r="I271" s="10"/>
      <c r="J271" s="8"/>
      <c r="K271" s="8"/>
    </row>
    <row r="272" spans="2:11" s="4" customFormat="1" ht="15" customHeight="1">
      <c r="B272" s="16"/>
      <c r="C272" s="86"/>
      <c r="D272" s="86"/>
      <c r="E272" s="86"/>
      <c r="F272" s="86"/>
      <c r="G272" s="10"/>
      <c r="H272" s="10"/>
      <c r="I272" s="10"/>
      <c r="J272" s="8"/>
      <c r="K272" s="8"/>
    </row>
    <row r="273" spans="2:11" s="4" customFormat="1" ht="15" customHeight="1">
      <c r="B273" s="16"/>
      <c r="C273" s="86"/>
      <c r="D273" s="86"/>
      <c r="E273" s="86"/>
      <c r="F273" s="86"/>
      <c r="G273" s="10"/>
      <c r="H273" s="10"/>
      <c r="I273" s="10"/>
      <c r="J273" s="8"/>
      <c r="K273" s="8"/>
    </row>
    <row r="274" spans="2:11" s="4" customFormat="1" ht="15" customHeight="1">
      <c r="B274" s="16"/>
      <c r="C274" s="86"/>
      <c r="D274" s="86"/>
      <c r="E274" s="86"/>
      <c r="F274" s="86"/>
      <c r="G274" s="10"/>
      <c r="H274" s="10"/>
      <c r="I274" s="10"/>
      <c r="J274" s="8"/>
      <c r="K274" s="8"/>
    </row>
    <row r="275" spans="2:11" s="4" customFormat="1" ht="15" customHeight="1">
      <c r="B275" s="16"/>
      <c r="C275" s="86"/>
      <c r="D275" s="86"/>
      <c r="E275" s="86"/>
      <c r="F275" s="86"/>
      <c r="G275" s="10"/>
      <c r="H275" s="10"/>
      <c r="I275" s="10"/>
      <c r="J275" s="8"/>
      <c r="K275" s="8"/>
    </row>
    <row r="276" spans="2:11" s="4" customFormat="1" ht="15" customHeight="1">
      <c r="B276" s="16"/>
      <c r="C276" s="86"/>
      <c r="D276" s="86"/>
      <c r="E276" s="86"/>
      <c r="F276" s="86"/>
      <c r="G276" s="10"/>
      <c r="H276" s="10"/>
      <c r="I276" s="10"/>
      <c r="J276" s="8"/>
      <c r="K276" s="8"/>
    </row>
    <row r="277" spans="2:11" s="4" customFormat="1" ht="15" customHeight="1">
      <c r="B277" s="16"/>
      <c r="C277" s="86"/>
      <c r="D277" s="86"/>
      <c r="E277" s="86"/>
      <c r="F277" s="86"/>
      <c r="G277" s="10"/>
      <c r="H277" s="10"/>
      <c r="I277" s="10"/>
      <c r="J277" s="8"/>
      <c r="K277" s="8"/>
    </row>
    <row r="278" spans="2:11" s="4" customFormat="1" ht="15" customHeight="1">
      <c r="B278" s="16"/>
      <c r="C278" s="86"/>
      <c r="D278" s="86"/>
      <c r="E278" s="86"/>
      <c r="F278" s="86"/>
      <c r="G278" s="10"/>
      <c r="H278" s="10"/>
      <c r="I278" s="10"/>
      <c r="J278" s="8"/>
      <c r="K278" s="8"/>
    </row>
    <row r="279" spans="2:11" s="4" customFormat="1" ht="15" customHeight="1">
      <c r="B279" s="16"/>
      <c r="C279" s="86"/>
      <c r="D279" s="86"/>
      <c r="E279" s="86"/>
      <c r="F279" s="86"/>
      <c r="G279" s="10"/>
      <c r="H279" s="10"/>
      <c r="I279" s="10"/>
      <c r="J279" s="8"/>
      <c r="K279" s="8"/>
    </row>
    <row r="280" spans="2:11" s="4" customFormat="1" ht="15" customHeight="1">
      <c r="B280" s="16"/>
      <c r="C280" s="86"/>
      <c r="D280" s="86"/>
      <c r="E280" s="86"/>
      <c r="F280" s="86"/>
      <c r="G280" s="10"/>
      <c r="H280" s="10"/>
      <c r="I280" s="10"/>
      <c r="J280" s="8"/>
      <c r="K280" s="8"/>
    </row>
    <row r="281" spans="2:11" s="4" customFormat="1" ht="15" customHeight="1">
      <c r="B281" s="16"/>
      <c r="C281" s="86"/>
      <c r="D281" s="86"/>
      <c r="E281" s="86"/>
      <c r="F281" s="86"/>
      <c r="G281" s="10"/>
      <c r="H281" s="10"/>
      <c r="I281" s="10"/>
      <c r="J281" s="8"/>
      <c r="K281" s="8"/>
    </row>
    <row r="282" spans="2:11" s="4" customFormat="1" ht="15" customHeight="1">
      <c r="B282" s="16"/>
      <c r="C282" s="86"/>
      <c r="D282" s="86"/>
      <c r="E282" s="86"/>
      <c r="F282" s="86"/>
      <c r="G282" s="10"/>
      <c r="H282" s="10"/>
      <c r="I282" s="10"/>
      <c r="J282" s="8"/>
      <c r="K282" s="8"/>
    </row>
    <row r="283" spans="2:11" s="4" customFormat="1" ht="15" customHeight="1">
      <c r="B283" s="16"/>
      <c r="C283" s="86"/>
      <c r="D283" s="86"/>
      <c r="E283" s="86"/>
      <c r="F283" s="86"/>
      <c r="G283" s="10"/>
      <c r="H283" s="10"/>
      <c r="I283" s="10"/>
      <c r="J283" s="8"/>
      <c r="K283" s="8"/>
    </row>
    <row r="284" spans="2:11" s="4" customFormat="1" ht="15" customHeight="1">
      <c r="B284" s="16"/>
      <c r="C284" s="86"/>
      <c r="D284" s="86"/>
      <c r="E284" s="86"/>
      <c r="F284" s="86"/>
      <c r="G284" s="10"/>
      <c r="H284" s="10"/>
      <c r="I284" s="10"/>
      <c r="J284" s="8"/>
      <c r="K284" s="8"/>
    </row>
    <row r="285" spans="2:11" s="4" customFormat="1" ht="15" customHeight="1">
      <c r="B285" s="16"/>
      <c r="C285" s="86"/>
      <c r="D285" s="86"/>
      <c r="E285" s="86"/>
      <c r="F285" s="86"/>
      <c r="G285" s="10"/>
      <c r="H285" s="10"/>
      <c r="I285" s="10"/>
      <c r="J285" s="8"/>
      <c r="K285" s="8"/>
    </row>
    <row r="286" spans="2:11" s="4" customFormat="1" ht="15" customHeight="1">
      <c r="B286" s="16"/>
      <c r="C286" s="86"/>
      <c r="D286" s="86"/>
      <c r="E286" s="86"/>
      <c r="F286" s="86"/>
      <c r="G286" s="10"/>
      <c r="H286" s="10"/>
      <c r="I286" s="10"/>
      <c r="J286" s="8"/>
      <c r="K286" s="8"/>
    </row>
    <row r="287" spans="2:11" s="4" customFormat="1" ht="15" customHeight="1">
      <c r="B287" s="16"/>
      <c r="C287" s="86"/>
      <c r="D287" s="86"/>
      <c r="E287" s="86"/>
      <c r="F287" s="86"/>
      <c r="G287" s="10"/>
      <c r="H287" s="10"/>
      <c r="I287" s="10"/>
      <c r="J287" s="8"/>
      <c r="K287" s="8"/>
    </row>
    <row r="288" spans="2:11" s="4" customFormat="1" ht="15" customHeight="1">
      <c r="B288" s="16"/>
      <c r="C288" s="86"/>
      <c r="D288" s="86"/>
      <c r="E288" s="86"/>
      <c r="F288" s="86"/>
      <c r="G288" s="10"/>
      <c r="H288" s="10"/>
      <c r="I288" s="10"/>
      <c r="J288" s="8"/>
      <c r="K288" s="8"/>
    </row>
    <row r="289" spans="2:11" s="4" customFormat="1" ht="15" customHeight="1">
      <c r="B289" s="16"/>
      <c r="C289" s="86"/>
      <c r="D289" s="86"/>
      <c r="E289" s="86"/>
      <c r="F289" s="86"/>
      <c r="G289" s="10"/>
      <c r="H289" s="10"/>
      <c r="I289" s="10"/>
      <c r="J289" s="8"/>
      <c r="K289" s="8"/>
    </row>
    <row r="290" spans="2:11" s="4" customFormat="1" ht="15" customHeight="1">
      <c r="B290" s="16"/>
      <c r="C290" s="89"/>
      <c r="D290" s="89"/>
      <c r="E290" s="89"/>
      <c r="F290" s="89"/>
      <c r="G290" s="12"/>
      <c r="H290" s="10"/>
      <c r="I290" s="10"/>
      <c r="J290" s="8"/>
      <c r="K290" s="8"/>
    </row>
    <row r="291" spans="2:11" s="4" customFormat="1" ht="15" customHeight="1">
      <c r="B291" s="16"/>
      <c r="C291" s="89"/>
      <c r="D291" s="89"/>
      <c r="E291" s="89"/>
      <c r="F291" s="89"/>
      <c r="G291" s="12"/>
      <c r="H291" s="10"/>
      <c r="I291" s="10"/>
      <c r="J291" s="8"/>
      <c r="K291" s="8"/>
    </row>
    <row r="292" spans="2:11" s="4" customFormat="1" ht="15" customHeight="1">
      <c r="B292" s="16"/>
      <c r="C292" s="86"/>
      <c r="D292" s="86"/>
      <c r="E292" s="86"/>
      <c r="F292" s="86"/>
      <c r="G292" s="10"/>
      <c r="H292" s="10"/>
      <c r="I292" s="10"/>
      <c r="J292" s="8"/>
      <c r="K292" s="8"/>
    </row>
    <row r="293" spans="2:11" s="4" customFormat="1" ht="15" customHeight="1">
      <c r="B293" s="16"/>
      <c r="C293" s="86"/>
      <c r="D293" s="86"/>
      <c r="E293" s="86"/>
      <c r="F293" s="86"/>
      <c r="G293" s="10"/>
      <c r="H293" s="10"/>
      <c r="I293" s="10"/>
      <c r="J293" s="8"/>
      <c r="K293" s="8"/>
    </row>
    <row r="294" spans="2:11" s="4" customFormat="1" ht="15" customHeight="1">
      <c r="B294" s="16"/>
      <c r="C294" s="86"/>
      <c r="D294" s="86"/>
      <c r="E294" s="86"/>
      <c r="F294" s="86"/>
      <c r="G294" s="10"/>
      <c r="H294" s="10"/>
      <c r="I294" s="10"/>
      <c r="J294" s="8"/>
      <c r="K294" s="8"/>
    </row>
    <row r="295" spans="2:11" s="4" customFormat="1" ht="15" customHeight="1">
      <c r="B295" s="16"/>
      <c r="C295" s="86"/>
      <c r="D295" s="86"/>
      <c r="E295" s="86"/>
      <c r="F295" s="86"/>
      <c r="G295" s="10"/>
      <c r="H295" s="10"/>
      <c r="I295" s="10"/>
      <c r="J295" s="8"/>
      <c r="K295" s="8"/>
    </row>
    <row r="296" spans="2:11" s="4" customFormat="1" ht="15" customHeight="1">
      <c r="B296" s="16"/>
      <c r="C296" s="89"/>
      <c r="D296" s="89"/>
      <c r="E296" s="89"/>
      <c r="F296" s="89"/>
      <c r="G296" s="12"/>
      <c r="H296" s="10"/>
      <c r="I296" s="10"/>
      <c r="J296" s="8"/>
      <c r="K296" s="8"/>
    </row>
    <row r="297" spans="2:11" s="4" customFormat="1" ht="15" customHeight="1">
      <c r="B297" s="16"/>
      <c r="C297" s="89"/>
      <c r="D297" s="89"/>
      <c r="E297" s="89"/>
      <c r="F297" s="89"/>
      <c r="G297" s="12"/>
      <c r="H297" s="10"/>
      <c r="I297" s="10"/>
      <c r="J297" s="8"/>
      <c r="K297" s="8"/>
    </row>
    <row r="298" spans="2:11" s="4" customFormat="1" ht="15" customHeight="1">
      <c r="B298" s="16"/>
      <c r="C298" s="89"/>
      <c r="D298" s="89"/>
      <c r="E298" s="89"/>
      <c r="F298" s="89"/>
      <c r="G298" s="12"/>
      <c r="H298" s="10"/>
      <c r="I298" s="10"/>
      <c r="J298" s="8"/>
      <c r="K298" s="8"/>
    </row>
    <row r="299" spans="2:11" s="4" customFormat="1" ht="15" customHeight="1">
      <c r="B299" s="16"/>
      <c r="C299" s="86"/>
      <c r="D299" s="90"/>
      <c r="E299" s="90"/>
      <c r="F299" s="90"/>
      <c r="G299" s="6"/>
      <c r="H299" s="9"/>
      <c r="I299" s="9"/>
      <c r="J299" s="15"/>
      <c r="K299" s="15"/>
    </row>
    <row r="300" spans="2:16" s="4" customFormat="1" ht="15" customHeight="1">
      <c r="B300" s="16"/>
      <c r="C300" s="86"/>
      <c r="D300" s="90"/>
      <c r="E300" s="90"/>
      <c r="F300" s="90"/>
      <c r="G300" s="13"/>
      <c r="H300" s="7"/>
      <c r="I300" s="7"/>
      <c r="J300" s="7"/>
      <c r="K300" s="7"/>
      <c r="L300" s="8"/>
      <c r="M300" s="8"/>
      <c r="N300" s="8"/>
      <c r="O300" s="8"/>
      <c r="P300" s="8"/>
    </row>
    <row r="301" spans="2:11" s="4" customFormat="1" ht="15" customHeight="1">
      <c r="B301" s="16"/>
      <c r="C301" s="86"/>
      <c r="D301" s="86"/>
      <c r="E301" s="86"/>
      <c r="F301" s="86"/>
      <c r="G301" s="10"/>
      <c r="H301" s="10"/>
      <c r="I301" s="10"/>
      <c r="J301" s="8"/>
      <c r="K301" s="8"/>
    </row>
    <row r="302" spans="2:11" s="4" customFormat="1" ht="15" customHeight="1">
      <c r="B302" s="16"/>
      <c r="C302" s="86"/>
      <c r="D302" s="86"/>
      <c r="E302" s="86"/>
      <c r="F302" s="86"/>
      <c r="G302" s="10"/>
      <c r="H302" s="10"/>
      <c r="I302" s="10"/>
      <c r="J302" s="8"/>
      <c r="K302" s="8"/>
    </row>
    <row r="303" spans="2:11" s="4" customFormat="1" ht="15" customHeight="1">
      <c r="B303" s="16"/>
      <c r="C303" s="86"/>
      <c r="D303" s="86"/>
      <c r="E303" s="86"/>
      <c r="F303" s="86"/>
      <c r="G303" s="10"/>
      <c r="H303" s="10"/>
      <c r="I303" s="10"/>
      <c r="J303" s="8"/>
      <c r="K303" s="8"/>
    </row>
    <row r="304" spans="2:11" s="4" customFormat="1" ht="15" customHeight="1">
      <c r="B304" s="16"/>
      <c r="C304" s="86"/>
      <c r="D304" s="86"/>
      <c r="E304" s="86"/>
      <c r="F304" s="86"/>
      <c r="G304" s="10"/>
      <c r="H304" s="10"/>
      <c r="I304" s="10"/>
      <c r="J304" s="8"/>
      <c r="K304" s="8"/>
    </row>
    <row r="305" spans="2:11" s="4" customFormat="1" ht="15" customHeight="1">
      <c r="B305" s="16"/>
      <c r="C305" s="86"/>
      <c r="D305" s="86"/>
      <c r="E305" s="86"/>
      <c r="F305" s="86"/>
      <c r="G305" s="10"/>
      <c r="H305" s="10"/>
      <c r="I305" s="10"/>
      <c r="J305" s="8"/>
      <c r="K305" s="8"/>
    </row>
    <row r="306" spans="2:11" s="4" customFormat="1" ht="15" customHeight="1">
      <c r="B306" s="16"/>
      <c r="C306" s="86"/>
      <c r="D306" s="86"/>
      <c r="E306" s="86"/>
      <c r="F306" s="86"/>
      <c r="G306" s="10"/>
      <c r="H306" s="10"/>
      <c r="I306" s="10"/>
      <c r="J306" s="8"/>
      <c r="K306" s="8"/>
    </row>
    <row r="307" spans="2:11" s="4" customFormat="1" ht="15" customHeight="1">
      <c r="B307" s="16"/>
      <c r="C307" s="86"/>
      <c r="D307" s="86"/>
      <c r="E307" s="86"/>
      <c r="F307" s="86"/>
      <c r="G307" s="10"/>
      <c r="H307" s="10"/>
      <c r="I307" s="10"/>
      <c r="J307" s="8"/>
      <c r="K307" s="8"/>
    </row>
    <row r="308" spans="2:11" s="4" customFormat="1" ht="15" customHeight="1">
      <c r="B308" s="16"/>
      <c r="C308" s="86"/>
      <c r="D308" s="86"/>
      <c r="E308" s="86"/>
      <c r="F308" s="86"/>
      <c r="G308" s="10"/>
      <c r="H308" s="10"/>
      <c r="I308" s="10"/>
      <c r="J308" s="8"/>
      <c r="K308" s="8"/>
    </row>
    <row r="309" spans="2:11" s="4" customFormat="1" ht="15" customHeight="1">
      <c r="B309" s="16"/>
      <c r="C309" s="86"/>
      <c r="D309" s="86"/>
      <c r="E309" s="86"/>
      <c r="F309" s="86"/>
      <c r="G309" s="10"/>
      <c r="H309" s="10"/>
      <c r="I309" s="10"/>
      <c r="J309" s="8"/>
      <c r="K309" s="8"/>
    </row>
    <row r="310" spans="2:11" s="4" customFormat="1" ht="15" customHeight="1">
      <c r="B310" s="16"/>
      <c r="C310" s="86"/>
      <c r="D310" s="86"/>
      <c r="E310" s="86"/>
      <c r="F310" s="86"/>
      <c r="G310" s="10"/>
      <c r="H310" s="10"/>
      <c r="I310" s="10"/>
      <c r="J310" s="8"/>
      <c r="K310" s="8"/>
    </row>
    <row r="311" spans="2:11" s="4" customFormat="1" ht="15" customHeight="1">
      <c r="B311" s="16"/>
      <c r="C311" s="86"/>
      <c r="D311" s="86"/>
      <c r="E311" s="86"/>
      <c r="F311" s="86"/>
      <c r="G311" s="10"/>
      <c r="H311" s="10"/>
      <c r="I311" s="10"/>
      <c r="J311" s="8"/>
      <c r="K311" s="8"/>
    </row>
    <row r="312" spans="2:11" s="4" customFormat="1" ht="15" customHeight="1">
      <c r="B312" s="16"/>
      <c r="C312" s="86"/>
      <c r="D312" s="86"/>
      <c r="E312" s="86"/>
      <c r="F312" s="86"/>
      <c r="G312" s="10"/>
      <c r="H312" s="10"/>
      <c r="I312" s="10"/>
      <c r="J312" s="8"/>
      <c r="K312" s="8"/>
    </row>
    <row r="313" spans="2:11" s="4" customFormat="1" ht="15" customHeight="1">
      <c r="B313" s="16"/>
      <c r="C313" s="86"/>
      <c r="D313" s="86"/>
      <c r="E313" s="86"/>
      <c r="F313" s="86"/>
      <c r="G313" s="10"/>
      <c r="H313" s="10"/>
      <c r="I313" s="10"/>
      <c r="J313" s="8"/>
      <c r="K313" s="8"/>
    </row>
    <row r="314" spans="2:11" s="4" customFormat="1" ht="15" customHeight="1">
      <c r="B314" s="16"/>
      <c r="C314" s="86"/>
      <c r="D314" s="86"/>
      <c r="E314" s="86"/>
      <c r="F314" s="86"/>
      <c r="G314" s="10"/>
      <c r="H314" s="10"/>
      <c r="I314" s="10"/>
      <c r="J314" s="8"/>
      <c r="K314" s="8"/>
    </row>
    <row r="315" spans="2:11" s="4" customFormat="1" ht="15" customHeight="1">
      <c r="B315" s="16"/>
      <c r="C315" s="86"/>
      <c r="D315" s="86"/>
      <c r="E315" s="86"/>
      <c r="F315" s="86"/>
      <c r="G315" s="10"/>
      <c r="H315" s="10"/>
      <c r="I315" s="10"/>
      <c r="J315" s="8"/>
      <c r="K315" s="8"/>
    </row>
    <row r="316" spans="2:11" s="4" customFormat="1" ht="15" customHeight="1">
      <c r="B316" s="16"/>
      <c r="C316" s="86"/>
      <c r="D316" s="86"/>
      <c r="E316" s="86"/>
      <c r="F316" s="86"/>
      <c r="G316" s="10"/>
      <c r="H316" s="10"/>
      <c r="I316" s="10"/>
      <c r="J316" s="8"/>
      <c r="K316" s="8"/>
    </row>
    <row r="317" spans="2:11" s="4" customFormat="1" ht="15" customHeight="1">
      <c r="B317" s="16"/>
      <c r="C317" s="86"/>
      <c r="D317" s="86"/>
      <c r="E317" s="86"/>
      <c r="F317" s="86"/>
      <c r="G317" s="10"/>
      <c r="H317" s="10"/>
      <c r="I317" s="10"/>
      <c r="J317" s="8"/>
      <c r="K317" s="8"/>
    </row>
    <row r="318" spans="2:11" s="4" customFormat="1" ht="15" customHeight="1">
      <c r="B318" s="16"/>
      <c r="C318" s="86"/>
      <c r="D318" s="86"/>
      <c r="E318" s="86"/>
      <c r="F318" s="86"/>
      <c r="G318" s="10"/>
      <c r="H318" s="10"/>
      <c r="I318" s="10"/>
      <c r="J318" s="8"/>
      <c r="K318" s="8"/>
    </row>
    <row r="319" spans="2:11" s="4" customFormat="1" ht="15" customHeight="1">
      <c r="B319" s="16"/>
      <c r="C319" s="86"/>
      <c r="D319" s="86"/>
      <c r="E319" s="86"/>
      <c r="F319" s="86"/>
      <c r="G319" s="10"/>
      <c r="H319" s="10"/>
      <c r="I319" s="10"/>
      <c r="J319" s="8"/>
      <c r="K319" s="8"/>
    </row>
    <row r="320" spans="2:11" s="4" customFormat="1" ht="15" customHeight="1">
      <c r="B320" s="16"/>
      <c r="C320" s="86"/>
      <c r="D320" s="86"/>
      <c r="E320" s="86"/>
      <c r="F320" s="86"/>
      <c r="G320" s="10"/>
      <c r="H320" s="10"/>
      <c r="I320" s="10"/>
      <c r="J320" s="8"/>
      <c r="K320" s="8"/>
    </row>
    <row r="321" spans="2:11" s="4" customFormat="1" ht="15" customHeight="1">
      <c r="B321" s="16"/>
      <c r="C321" s="86"/>
      <c r="D321" s="86"/>
      <c r="E321" s="86"/>
      <c r="F321" s="86"/>
      <c r="G321" s="10"/>
      <c r="H321" s="10"/>
      <c r="I321" s="10"/>
      <c r="J321" s="8"/>
      <c r="K321" s="8"/>
    </row>
    <row r="322" spans="2:11" s="4" customFormat="1" ht="15" customHeight="1">
      <c r="B322" s="16"/>
      <c r="C322" s="86"/>
      <c r="D322" s="86"/>
      <c r="E322" s="86"/>
      <c r="F322" s="86"/>
      <c r="G322" s="10"/>
      <c r="H322" s="10"/>
      <c r="I322" s="10"/>
      <c r="J322" s="8"/>
      <c r="K322" s="8"/>
    </row>
    <row r="323" spans="2:11" s="4" customFormat="1" ht="15" customHeight="1">
      <c r="B323" s="16"/>
      <c r="C323" s="86"/>
      <c r="D323" s="86"/>
      <c r="E323" s="86"/>
      <c r="F323" s="86"/>
      <c r="G323" s="10"/>
      <c r="H323" s="10"/>
      <c r="I323" s="10"/>
      <c r="J323" s="8"/>
      <c r="K323" s="8"/>
    </row>
    <row r="324" spans="2:11" s="4" customFormat="1" ht="15" customHeight="1">
      <c r="B324" s="16"/>
      <c r="C324" s="86"/>
      <c r="D324" s="86"/>
      <c r="E324" s="86"/>
      <c r="F324" s="86"/>
      <c r="G324" s="10"/>
      <c r="H324" s="10"/>
      <c r="I324" s="10"/>
      <c r="J324" s="8"/>
      <c r="K324" s="8"/>
    </row>
    <row r="325" spans="2:11" s="4" customFormat="1" ht="15" customHeight="1">
      <c r="B325" s="16"/>
      <c r="C325" s="86"/>
      <c r="D325" s="86"/>
      <c r="E325" s="86"/>
      <c r="F325" s="86"/>
      <c r="G325" s="10"/>
      <c r="H325" s="10"/>
      <c r="I325" s="10"/>
      <c r="J325" s="8"/>
      <c r="K325" s="8"/>
    </row>
    <row r="326" spans="2:11" s="4" customFormat="1" ht="15" customHeight="1">
      <c r="B326" s="16"/>
      <c r="C326" s="86"/>
      <c r="D326" s="86"/>
      <c r="E326" s="86"/>
      <c r="F326" s="86"/>
      <c r="G326" s="10"/>
      <c r="H326" s="10"/>
      <c r="I326" s="10"/>
      <c r="J326" s="8"/>
      <c r="K326" s="8"/>
    </row>
    <row r="327" spans="2:11" s="4" customFormat="1" ht="15" customHeight="1">
      <c r="B327" s="16"/>
      <c r="C327" s="86"/>
      <c r="D327" s="86"/>
      <c r="E327" s="86"/>
      <c r="F327" s="86"/>
      <c r="G327" s="10"/>
      <c r="H327" s="10"/>
      <c r="I327" s="10"/>
      <c r="J327" s="8"/>
      <c r="K327" s="8"/>
    </row>
    <row r="328" spans="2:11" s="4" customFormat="1" ht="15" customHeight="1">
      <c r="B328" s="16"/>
      <c r="C328" s="86"/>
      <c r="D328" s="86"/>
      <c r="E328" s="86"/>
      <c r="F328" s="86"/>
      <c r="G328" s="10"/>
      <c r="H328" s="10"/>
      <c r="I328" s="10"/>
      <c r="J328" s="8"/>
      <c r="K328" s="8"/>
    </row>
    <row r="329" spans="2:11" s="4" customFormat="1" ht="15" customHeight="1">
      <c r="B329" s="16"/>
      <c r="C329" s="86"/>
      <c r="D329" s="86"/>
      <c r="E329" s="86"/>
      <c r="F329" s="86"/>
      <c r="G329" s="10"/>
      <c r="H329" s="10"/>
      <c r="I329" s="10"/>
      <c r="J329" s="8"/>
      <c r="K329" s="8"/>
    </row>
    <row r="330" spans="2:11" s="4" customFormat="1" ht="15" customHeight="1">
      <c r="B330" s="16"/>
      <c r="C330" s="86"/>
      <c r="D330" s="86"/>
      <c r="E330" s="86"/>
      <c r="F330" s="86"/>
      <c r="G330" s="10"/>
      <c r="H330" s="10"/>
      <c r="I330" s="10"/>
      <c r="J330" s="8"/>
      <c r="K330" s="8"/>
    </row>
    <row r="331" spans="2:11" s="4" customFormat="1" ht="15" customHeight="1">
      <c r="B331" s="16"/>
      <c r="C331" s="86"/>
      <c r="D331" s="86"/>
      <c r="E331" s="86"/>
      <c r="F331" s="86"/>
      <c r="G331" s="10"/>
      <c r="H331" s="10"/>
      <c r="I331" s="10"/>
      <c r="J331" s="8"/>
      <c r="K331" s="8"/>
    </row>
    <row r="332" spans="2:11" s="4" customFormat="1" ht="15" customHeight="1">
      <c r="B332" s="16"/>
      <c r="C332" s="86"/>
      <c r="D332" s="86"/>
      <c r="E332" s="86"/>
      <c r="F332" s="86"/>
      <c r="G332" s="10"/>
      <c r="H332" s="10"/>
      <c r="I332" s="10"/>
      <c r="J332" s="8"/>
      <c r="K332" s="8"/>
    </row>
    <row r="333" spans="2:11" s="4" customFormat="1" ht="15" customHeight="1">
      <c r="B333" s="16"/>
      <c r="C333" s="86"/>
      <c r="D333" s="86"/>
      <c r="E333" s="86"/>
      <c r="F333" s="86"/>
      <c r="G333" s="10"/>
      <c r="H333" s="10"/>
      <c r="I333" s="10"/>
      <c r="J333" s="8"/>
      <c r="K333" s="8"/>
    </row>
    <row r="334" spans="2:11" s="4" customFormat="1" ht="15" customHeight="1">
      <c r="B334" s="16"/>
      <c r="C334" s="86"/>
      <c r="D334" s="86"/>
      <c r="E334" s="86"/>
      <c r="F334" s="86"/>
      <c r="G334" s="10"/>
      <c r="H334" s="10"/>
      <c r="I334" s="10"/>
      <c r="J334" s="8"/>
      <c r="K334" s="8"/>
    </row>
    <row r="335" spans="2:11" s="4" customFormat="1" ht="15" customHeight="1">
      <c r="B335" s="16"/>
      <c r="C335" s="86"/>
      <c r="D335" s="86"/>
      <c r="E335" s="86"/>
      <c r="F335" s="86"/>
      <c r="G335" s="10"/>
      <c r="H335" s="10"/>
      <c r="I335" s="10"/>
      <c r="J335" s="8"/>
      <c r="K335" s="8"/>
    </row>
    <row r="336" spans="2:11" s="4" customFormat="1" ht="15" customHeight="1">
      <c r="B336" s="16"/>
      <c r="C336" s="86"/>
      <c r="D336" s="86"/>
      <c r="E336" s="86"/>
      <c r="F336" s="86"/>
      <c r="G336" s="10"/>
      <c r="H336" s="10"/>
      <c r="I336" s="10"/>
      <c r="J336" s="8"/>
      <c r="K336" s="8"/>
    </row>
    <row r="337" spans="2:11" s="4" customFormat="1" ht="15" customHeight="1">
      <c r="B337" s="16"/>
      <c r="C337" s="86"/>
      <c r="D337" s="86"/>
      <c r="E337" s="86"/>
      <c r="F337" s="86"/>
      <c r="G337" s="10"/>
      <c r="H337" s="10"/>
      <c r="I337" s="10"/>
      <c r="J337" s="8"/>
      <c r="K337" s="8"/>
    </row>
    <row r="338" spans="2:11" s="4" customFormat="1" ht="15" customHeight="1">
      <c r="B338" s="16"/>
      <c r="C338" s="86"/>
      <c r="D338" s="86"/>
      <c r="E338" s="86"/>
      <c r="F338" s="86"/>
      <c r="G338" s="10"/>
      <c r="H338" s="10"/>
      <c r="I338" s="10"/>
      <c r="J338" s="8"/>
      <c r="K338" s="8"/>
    </row>
    <row r="339" spans="2:11" s="4" customFormat="1" ht="15" customHeight="1">
      <c r="B339" s="16"/>
      <c r="C339" s="86"/>
      <c r="D339" s="86"/>
      <c r="E339" s="86"/>
      <c r="F339" s="86"/>
      <c r="G339" s="10"/>
      <c r="H339" s="10"/>
      <c r="I339" s="10"/>
      <c r="J339" s="8"/>
      <c r="K339" s="8"/>
    </row>
    <row r="340" spans="2:11" s="4" customFormat="1" ht="15" customHeight="1">
      <c r="B340" s="16"/>
      <c r="C340" s="86"/>
      <c r="D340" s="86"/>
      <c r="E340" s="86"/>
      <c r="F340" s="86"/>
      <c r="G340" s="10"/>
      <c r="H340" s="10"/>
      <c r="I340" s="10"/>
      <c r="J340" s="8"/>
      <c r="K340" s="8"/>
    </row>
    <row r="341" spans="2:11" s="4" customFormat="1" ht="15" customHeight="1">
      <c r="B341" s="16"/>
      <c r="C341" s="86"/>
      <c r="D341" s="86"/>
      <c r="E341" s="86"/>
      <c r="F341" s="86"/>
      <c r="G341" s="10"/>
      <c r="H341" s="10"/>
      <c r="I341" s="10"/>
      <c r="J341" s="8"/>
      <c r="K341" s="8"/>
    </row>
    <row r="342" spans="2:11" s="4" customFormat="1" ht="15" customHeight="1">
      <c r="B342" s="16"/>
      <c r="C342" s="86"/>
      <c r="D342" s="86"/>
      <c r="E342" s="86"/>
      <c r="F342" s="86"/>
      <c r="G342" s="10"/>
      <c r="H342" s="10"/>
      <c r="I342" s="10"/>
      <c r="J342" s="8"/>
      <c r="K342" s="8"/>
    </row>
    <row r="343" spans="2:11" s="4" customFormat="1" ht="15" customHeight="1">
      <c r="B343" s="16"/>
      <c r="C343" s="86"/>
      <c r="D343" s="86"/>
      <c r="E343" s="86"/>
      <c r="F343" s="86"/>
      <c r="G343" s="10"/>
      <c r="H343" s="10"/>
      <c r="I343" s="10"/>
      <c r="J343" s="8"/>
      <c r="K343" s="8"/>
    </row>
    <row r="344" spans="2:11" s="4" customFormat="1" ht="15" customHeight="1">
      <c r="B344" s="16"/>
      <c r="C344" s="86"/>
      <c r="D344" s="86"/>
      <c r="E344" s="86"/>
      <c r="F344" s="86"/>
      <c r="G344" s="10"/>
      <c r="H344" s="10"/>
      <c r="I344" s="10"/>
      <c r="J344" s="8"/>
      <c r="K344" s="8"/>
    </row>
    <row r="345" spans="2:11" s="4" customFormat="1" ht="15" customHeight="1">
      <c r="B345" s="16"/>
      <c r="C345" s="86"/>
      <c r="D345" s="86"/>
      <c r="E345" s="86"/>
      <c r="F345" s="86"/>
      <c r="G345" s="10"/>
      <c r="H345" s="10"/>
      <c r="I345" s="10"/>
      <c r="J345" s="8"/>
      <c r="K345" s="8"/>
    </row>
    <row r="346" spans="2:11" s="4" customFormat="1" ht="15" customHeight="1">
      <c r="B346" s="16"/>
      <c r="C346" s="86"/>
      <c r="D346" s="86"/>
      <c r="E346" s="86"/>
      <c r="F346" s="86"/>
      <c r="G346" s="10"/>
      <c r="H346" s="10"/>
      <c r="I346" s="10"/>
      <c r="J346" s="8"/>
      <c r="K346" s="8"/>
    </row>
    <row r="347" spans="2:11" s="4" customFormat="1" ht="15" customHeight="1">
      <c r="B347" s="16"/>
      <c r="C347" s="86"/>
      <c r="D347" s="86"/>
      <c r="E347" s="86"/>
      <c r="F347" s="86"/>
      <c r="G347" s="10"/>
      <c r="H347" s="10"/>
      <c r="I347" s="10"/>
      <c r="J347" s="8"/>
      <c r="K347" s="8"/>
    </row>
    <row r="348" spans="2:11" s="4" customFormat="1" ht="15" customHeight="1">
      <c r="B348" s="16"/>
      <c r="C348" s="86"/>
      <c r="D348" s="86"/>
      <c r="E348" s="86"/>
      <c r="F348" s="86"/>
      <c r="G348" s="10"/>
      <c r="H348" s="10"/>
      <c r="I348" s="10"/>
      <c r="J348" s="8"/>
      <c r="K348" s="8"/>
    </row>
    <row r="349" spans="2:11" s="4" customFormat="1" ht="15" customHeight="1">
      <c r="B349" s="16"/>
      <c r="C349" s="86"/>
      <c r="D349" s="86"/>
      <c r="E349" s="86"/>
      <c r="F349" s="86"/>
      <c r="G349" s="10"/>
      <c r="H349" s="10"/>
      <c r="I349" s="10"/>
      <c r="J349" s="8"/>
      <c r="K349" s="8"/>
    </row>
    <row r="350" spans="2:11" s="4" customFormat="1" ht="15" customHeight="1">
      <c r="B350" s="16"/>
      <c r="C350" s="86"/>
      <c r="D350" s="86"/>
      <c r="E350" s="86"/>
      <c r="F350" s="86"/>
      <c r="G350" s="10"/>
      <c r="H350" s="10"/>
      <c r="I350" s="10"/>
      <c r="J350" s="8"/>
      <c r="K350" s="8"/>
    </row>
    <row r="351" spans="2:11" s="4" customFormat="1" ht="15" customHeight="1">
      <c r="B351" s="16"/>
      <c r="C351" s="86"/>
      <c r="D351" s="86"/>
      <c r="E351" s="86"/>
      <c r="F351" s="86"/>
      <c r="G351" s="10"/>
      <c r="H351" s="10"/>
      <c r="I351" s="10"/>
      <c r="J351" s="8"/>
      <c r="K351" s="8"/>
    </row>
    <row r="352" spans="2:11" s="4" customFormat="1" ht="15" customHeight="1">
      <c r="B352" s="16"/>
      <c r="C352" s="86"/>
      <c r="D352" s="86"/>
      <c r="E352" s="86"/>
      <c r="F352" s="86"/>
      <c r="G352" s="10"/>
      <c r="H352" s="10"/>
      <c r="I352" s="10"/>
      <c r="J352" s="8"/>
      <c r="K352" s="8"/>
    </row>
    <row r="353" spans="2:11" s="4" customFormat="1" ht="15" customHeight="1">
      <c r="B353" s="16"/>
      <c r="C353" s="89"/>
      <c r="D353" s="89"/>
      <c r="E353" s="89"/>
      <c r="F353" s="89"/>
      <c r="G353" s="12"/>
      <c r="H353" s="10"/>
      <c r="I353" s="10"/>
      <c r="J353" s="8"/>
      <c r="K353" s="8"/>
    </row>
    <row r="354" spans="2:11" s="4" customFormat="1" ht="15" customHeight="1">
      <c r="B354" s="16"/>
      <c r="C354" s="86"/>
      <c r="D354" s="86"/>
      <c r="E354" s="86"/>
      <c r="F354" s="86"/>
      <c r="G354" s="10"/>
      <c r="H354" s="10"/>
      <c r="I354" s="10"/>
      <c r="J354" s="8"/>
      <c r="K354" s="8"/>
    </row>
    <row r="355" spans="2:11" s="4" customFormat="1" ht="15" customHeight="1">
      <c r="B355" s="16"/>
      <c r="C355" s="86"/>
      <c r="D355" s="86"/>
      <c r="E355" s="86"/>
      <c r="F355" s="86"/>
      <c r="G355" s="10"/>
      <c r="H355" s="10"/>
      <c r="I355" s="10"/>
      <c r="J355" s="8"/>
      <c r="K355" s="8"/>
    </row>
    <row r="356" spans="2:11" s="4" customFormat="1" ht="15" customHeight="1">
      <c r="B356" s="16"/>
      <c r="C356" s="86"/>
      <c r="D356" s="86"/>
      <c r="E356" s="86"/>
      <c r="F356" s="86"/>
      <c r="G356" s="10"/>
      <c r="H356" s="10"/>
      <c r="I356" s="10"/>
      <c r="J356" s="8"/>
      <c r="K356" s="8"/>
    </row>
    <row r="357" spans="2:11" s="4" customFormat="1" ht="15" customHeight="1">
      <c r="B357" s="16"/>
      <c r="C357" s="86"/>
      <c r="D357" s="86"/>
      <c r="E357" s="86"/>
      <c r="F357" s="86"/>
      <c r="G357" s="10"/>
      <c r="H357" s="10"/>
      <c r="I357" s="10"/>
      <c r="J357" s="8"/>
      <c r="K357" s="8"/>
    </row>
    <row r="358" spans="2:11" s="4" customFormat="1" ht="15" customHeight="1">
      <c r="B358" s="16"/>
      <c r="C358" s="86"/>
      <c r="D358" s="86"/>
      <c r="E358" s="86"/>
      <c r="F358" s="86"/>
      <c r="G358" s="10"/>
      <c r="H358" s="10"/>
      <c r="I358" s="10"/>
      <c r="J358" s="8"/>
      <c r="K358" s="8"/>
    </row>
    <row r="359" spans="2:11" s="4" customFormat="1" ht="15" customHeight="1">
      <c r="B359" s="16"/>
      <c r="C359" s="86"/>
      <c r="D359" s="86"/>
      <c r="E359" s="86"/>
      <c r="F359" s="86"/>
      <c r="G359" s="10"/>
      <c r="H359" s="10"/>
      <c r="I359" s="10"/>
      <c r="J359" s="8"/>
      <c r="K359" s="8"/>
    </row>
    <row r="360" spans="2:11" s="4" customFormat="1" ht="15" customHeight="1">
      <c r="B360" s="16"/>
      <c r="C360" s="86"/>
      <c r="D360" s="86"/>
      <c r="E360" s="86"/>
      <c r="F360" s="86"/>
      <c r="G360" s="10"/>
      <c r="H360" s="10"/>
      <c r="I360" s="10"/>
      <c r="J360" s="8"/>
      <c r="K360" s="8"/>
    </row>
    <row r="361" spans="2:11" s="4" customFormat="1" ht="15" customHeight="1">
      <c r="B361" s="16"/>
      <c r="C361" s="86"/>
      <c r="D361" s="86"/>
      <c r="E361" s="86"/>
      <c r="F361" s="86"/>
      <c r="G361" s="10"/>
      <c r="H361" s="10"/>
      <c r="I361" s="10"/>
      <c r="J361" s="8"/>
      <c r="K361" s="8"/>
    </row>
    <row r="362" spans="2:11" s="4" customFormat="1" ht="15" customHeight="1">
      <c r="B362" s="16"/>
      <c r="C362" s="86"/>
      <c r="D362" s="86"/>
      <c r="E362" s="86"/>
      <c r="F362" s="86"/>
      <c r="G362" s="10"/>
      <c r="H362" s="10"/>
      <c r="I362" s="10"/>
      <c r="J362" s="8"/>
      <c r="K362" s="8"/>
    </row>
    <row r="363" spans="2:11" s="4" customFormat="1" ht="15" customHeight="1">
      <c r="B363" s="16"/>
      <c r="C363" s="86"/>
      <c r="D363" s="86"/>
      <c r="E363" s="86"/>
      <c r="F363" s="86"/>
      <c r="G363" s="10"/>
      <c r="H363" s="10"/>
      <c r="I363" s="10"/>
      <c r="J363" s="8"/>
      <c r="K363" s="8"/>
    </row>
    <row r="364" spans="2:11" s="4" customFormat="1" ht="15" customHeight="1">
      <c r="B364" s="16"/>
      <c r="C364" s="86"/>
      <c r="D364" s="86"/>
      <c r="E364" s="86"/>
      <c r="F364" s="86"/>
      <c r="G364" s="10"/>
      <c r="H364" s="10"/>
      <c r="I364" s="10"/>
      <c r="J364" s="8"/>
      <c r="K364" s="8"/>
    </row>
    <row r="365" spans="2:11" s="4" customFormat="1" ht="15" customHeight="1">
      <c r="B365" s="16"/>
      <c r="C365" s="86"/>
      <c r="D365" s="86"/>
      <c r="E365" s="86"/>
      <c r="F365" s="86"/>
      <c r="G365" s="10"/>
      <c r="H365" s="10"/>
      <c r="I365" s="10"/>
      <c r="J365" s="8"/>
      <c r="K365" s="8"/>
    </row>
    <row r="366" spans="2:11" s="4" customFormat="1" ht="15" customHeight="1">
      <c r="B366" s="16"/>
      <c r="C366" s="86"/>
      <c r="D366" s="86"/>
      <c r="E366" s="86"/>
      <c r="F366" s="86"/>
      <c r="G366" s="10"/>
      <c r="H366" s="10"/>
      <c r="I366" s="10"/>
      <c r="J366" s="8"/>
      <c r="K366" s="8"/>
    </row>
    <row r="367" spans="2:11" s="4" customFormat="1" ht="15" customHeight="1">
      <c r="B367" s="16"/>
      <c r="C367" s="86"/>
      <c r="D367" s="86"/>
      <c r="E367" s="86"/>
      <c r="F367" s="86"/>
      <c r="G367" s="10"/>
      <c r="H367" s="10"/>
      <c r="I367" s="10"/>
      <c r="J367" s="8"/>
      <c r="K367" s="8"/>
    </row>
    <row r="368" spans="2:11" s="4" customFormat="1" ht="15" customHeight="1">
      <c r="B368" s="16"/>
      <c r="C368" s="86"/>
      <c r="D368" s="86"/>
      <c r="E368" s="86"/>
      <c r="F368" s="86"/>
      <c r="G368" s="10"/>
      <c r="H368" s="10"/>
      <c r="I368" s="10"/>
      <c r="J368" s="8"/>
      <c r="K368" s="8"/>
    </row>
    <row r="369" spans="2:11" s="4" customFormat="1" ht="15" customHeight="1">
      <c r="B369" s="16"/>
      <c r="C369" s="89"/>
      <c r="D369" s="89"/>
      <c r="E369" s="89"/>
      <c r="F369" s="89"/>
      <c r="G369" s="12"/>
      <c r="H369" s="10"/>
      <c r="I369" s="10"/>
      <c r="J369" s="8"/>
      <c r="K369" s="8"/>
    </row>
    <row r="370" spans="2:11" s="4" customFormat="1" ht="15" customHeight="1">
      <c r="B370" s="16"/>
      <c r="C370" s="86"/>
      <c r="D370" s="86"/>
      <c r="E370" s="86"/>
      <c r="F370" s="86"/>
      <c r="G370" s="10"/>
      <c r="H370" s="10"/>
      <c r="I370" s="10"/>
      <c r="J370" s="8"/>
      <c r="K370" s="8"/>
    </row>
    <row r="371" spans="2:11" s="4" customFormat="1" ht="15" customHeight="1">
      <c r="B371" s="16"/>
      <c r="C371" s="86"/>
      <c r="D371" s="86"/>
      <c r="E371" s="86"/>
      <c r="F371" s="86"/>
      <c r="G371" s="10"/>
      <c r="H371" s="10"/>
      <c r="I371" s="10"/>
      <c r="J371" s="8"/>
      <c r="K371" s="8"/>
    </row>
    <row r="372" spans="2:11" s="4" customFormat="1" ht="15" customHeight="1">
      <c r="B372" s="16"/>
      <c r="C372" s="86"/>
      <c r="D372" s="86"/>
      <c r="E372" s="86"/>
      <c r="F372" s="86"/>
      <c r="G372" s="10"/>
      <c r="H372" s="10"/>
      <c r="I372" s="10"/>
      <c r="J372" s="8"/>
      <c r="K372" s="8"/>
    </row>
    <row r="373" spans="2:11" s="4" customFormat="1" ht="15" customHeight="1">
      <c r="B373" s="16"/>
      <c r="C373" s="86"/>
      <c r="D373" s="86"/>
      <c r="E373" s="86"/>
      <c r="F373" s="86"/>
      <c r="G373" s="10"/>
      <c r="H373" s="10"/>
      <c r="I373" s="10"/>
      <c r="J373" s="8"/>
      <c r="K373" s="8"/>
    </row>
    <row r="374" spans="2:11" s="4" customFormat="1" ht="15" customHeight="1">
      <c r="B374" s="16"/>
      <c r="C374" s="86"/>
      <c r="D374" s="86"/>
      <c r="E374" s="86"/>
      <c r="F374" s="86"/>
      <c r="G374" s="10"/>
      <c r="H374" s="10"/>
      <c r="I374" s="10"/>
      <c r="J374" s="8"/>
      <c r="K374" s="8"/>
    </row>
    <row r="375" spans="2:11" s="4" customFormat="1" ht="15" customHeight="1">
      <c r="B375" s="16"/>
      <c r="C375" s="86"/>
      <c r="D375" s="86"/>
      <c r="E375" s="86"/>
      <c r="F375" s="86"/>
      <c r="G375" s="10"/>
      <c r="H375" s="10"/>
      <c r="I375" s="10"/>
      <c r="J375" s="8"/>
      <c r="K375" s="8"/>
    </row>
    <row r="376" spans="2:11" s="4" customFormat="1" ht="15" customHeight="1">
      <c r="B376" s="16"/>
      <c r="C376" s="86"/>
      <c r="D376" s="86"/>
      <c r="E376" s="86"/>
      <c r="F376" s="86"/>
      <c r="G376" s="10"/>
      <c r="H376" s="10"/>
      <c r="I376" s="10"/>
      <c r="J376" s="8"/>
      <c r="K376" s="8"/>
    </row>
    <row r="377" spans="2:11" s="4" customFormat="1" ht="15" customHeight="1">
      <c r="B377" s="16"/>
      <c r="C377" s="86"/>
      <c r="D377" s="86"/>
      <c r="E377" s="86"/>
      <c r="F377" s="86"/>
      <c r="G377" s="10"/>
      <c r="H377" s="10"/>
      <c r="I377" s="10"/>
      <c r="J377" s="8"/>
      <c r="K377" s="8"/>
    </row>
    <row r="378" spans="2:11" s="4" customFormat="1" ht="15" customHeight="1">
      <c r="B378" s="16"/>
      <c r="C378" s="86"/>
      <c r="D378" s="86"/>
      <c r="E378" s="86"/>
      <c r="F378" s="86"/>
      <c r="G378" s="10"/>
      <c r="H378" s="10"/>
      <c r="I378" s="10"/>
      <c r="J378" s="8"/>
      <c r="K378" s="8"/>
    </row>
    <row r="379" spans="2:11" s="4" customFormat="1" ht="15" customHeight="1">
      <c r="B379" s="16"/>
      <c r="C379" s="86"/>
      <c r="D379" s="86"/>
      <c r="E379" s="86"/>
      <c r="F379" s="86"/>
      <c r="G379" s="10"/>
      <c r="H379" s="10"/>
      <c r="I379" s="10"/>
      <c r="J379" s="8"/>
      <c r="K379" s="8"/>
    </row>
    <row r="380" spans="2:11" s="4" customFormat="1" ht="15" customHeight="1">
      <c r="B380" s="16"/>
      <c r="C380" s="86"/>
      <c r="D380" s="86"/>
      <c r="E380" s="86"/>
      <c r="F380" s="86"/>
      <c r="G380" s="10"/>
      <c r="H380" s="10"/>
      <c r="I380" s="10"/>
      <c r="J380" s="8"/>
      <c r="K380" s="8"/>
    </row>
    <row r="381" spans="2:11" s="4" customFormat="1" ht="15" customHeight="1">
      <c r="B381" s="16"/>
      <c r="C381" s="86"/>
      <c r="D381" s="86"/>
      <c r="E381" s="86"/>
      <c r="F381" s="86"/>
      <c r="G381" s="10"/>
      <c r="H381" s="10"/>
      <c r="I381" s="10"/>
      <c r="J381" s="8"/>
      <c r="K381" s="8"/>
    </row>
    <row r="382" spans="2:11" s="4" customFormat="1" ht="15" customHeight="1">
      <c r="B382" s="16"/>
      <c r="C382" s="86"/>
      <c r="D382" s="86"/>
      <c r="E382" s="86"/>
      <c r="F382" s="86"/>
      <c r="G382" s="10"/>
      <c r="H382" s="10"/>
      <c r="I382" s="10"/>
      <c r="J382" s="8"/>
      <c r="K382" s="8"/>
    </row>
    <row r="383" spans="2:11" s="4" customFormat="1" ht="15" customHeight="1">
      <c r="B383" s="16"/>
      <c r="C383" s="86"/>
      <c r="D383" s="86"/>
      <c r="E383" s="86"/>
      <c r="F383" s="86"/>
      <c r="G383" s="10"/>
      <c r="H383" s="10"/>
      <c r="I383" s="10"/>
      <c r="J383" s="8"/>
      <c r="K383" s="8"/>
    </row>
    <row r="384" spans="2:11" s="4" customFormat="1" ht="15" customHeight="1">
      <c r="B384" s="16"/>
      <c r="C384" s="89"/>
      <c r="D384" s="89"/>
      <c r="E384" s="89"/>
      <c r="F384" s="89"/>
      <c r="G384" s="12"/>
      <c r="H384" s="10"/>
      <c r="I384" s="10"/>
      <c r="J384" s="8"/>
      <c r="K384" s="8"/>
    </row>
    <row r="385" spans="2:11" s="4" customFormat="1" ht="15" customHeight="1">
      <c r="B385" s="16"/>
      <c r="C385" s="89"/>
      <c r="D385" s="89"/>
      <c r="E385" s="89"/>
      <c r="F385" s="89"/>
      <c r="G385" s="12"/>
      <c r="H385" s="10"/>
      <c r="I385" s="10"/>
      <c r="J385" s="8"/>
      <c r="K385" s="8"/>
    </row>
    <row r="386" spans="2:11" s="4" customFormat="1" ht="15" customHeight="1">
      <c r="B386" s="16"/>
      <c r="C386" s="89"/>
      <c r="D386" s="89"/>
      <c r="E386" s="89"/>
      <c r="F386" s="89"/>
      <c r="G386" s="12"/>
      <c r="H386" s="10"/>
      <c r="I386" s="10"/>
      <c r="J386" s="8"/>
      <c r="K386" s="8"/>
    </row>
    <row r="387" spans="2:11" s="4" customFormat="1" ht="15" customHeight="1">
      <c r="B387" s="16"/>
      <c r="C387" s="89"/>
      <c r="D387" s="89"/>
      <c r="E387" s="89"/>
      <c r="F387" s="89"/>
      <c r="G387" s="12"/>
      <c r="H387" s="10"/>
      <c r="I387" s="10"/>
      <c r="J387" s="8"/>
      <c r="K387" s="8"/>
    </row>
    <row r="388" spans="2:11" s="4" customFormat="1" ht="15" customHeight="1">
      <c r="B388" s="16"/>
      <c r="C388" s="89"/>
      <c r="D388" s="89"/>
      <c r="E388" s="89"/>
      <c r="F388" s="89"/>
      <c r="G388" s="12"/>
      <c r="H388" s="10"/>
      <c r="I388" s="10"/>
      <c r="J388" s="8"/>
      <c r="K388" s="8"/>
    </row>
    <row r="389" spans="2:11" s="4" customFormat="1" ht="15" customHeight="1">
      <c r="B389" s="16"/>
      <c r="C389" s="89"/>
      <c r="D389" s="89"/>
      <c r="E389" s="89"/>
      <c r="F389" s="89"/>
      <c r="G389" s="12"/>
      <c r="H389" s="10"/>
      <c r="I389" s="10"/>
      <c r="J389" s="8"/>
      <c r="K389" s="8"/>
    </row>
    <row r="390" spans="2:11" s="4" customFormat="1" ht="15" customHeight="1">
      <c r="B390" s="16"/>
      <c r="C390" s="89"/>
      <c r="D390" s="89"/>
      <c r="E390" s="89"/>
      <c r="F390" s="89"/>
      <c r="G390" s="12"/>
      <c r="H390" s="10"/>
      <c r="I390" s="10"/>
      <c r="J390" s="8"/>
      <c r="K390" s="8"/>
    </row>
    <row r="391" spans="2:11" s="4" customFormat="1" ht="15" customHeight="1">
      <c r="B391" s="16"/>
      <c r="C391" s="89"/>
      <c r="D391" s="90"/>
      <c r="E391" s="90"/>
      <c r="F391" s="90"/>
      <c r="G391" s="12"/>
      <c r="H391" s="10"/>
      <c r="I391" s="10"/>
      <c r="J391" s="8"/>
      <c r="K391" s="8"/>
    </row>
    <row r="392" spans="2:11" s="4" customFormat="1" ht="15" customHeight="1">
      <c r="B392" s="16"/>
      <c r="C392" s="89"/>
      <c r="D392" s="90"/>
      <c r="E392" s="90"/>
      <c r="F392" s="90"/>
      <c r="G392" s="14"/>
      <c r="H392" s="10"/>
      <c r="I392" s="10"/>
      <c r="J392" s="8"/>
      <c r="K392" s="8"/>
    </row>
    <row r="393" spans="2:11" s="4" customFormat="1" ht="15" customHeight="1">
      <c r="B393" s="16"/>
      <c r="C393" s="89"/>
      <c r="D393" s="90"/>
      <c r="E393" s="90"/>
      <c r="F393" s="90"/>
      <c r="G393" s="14"/>
      <c r="H393" s="10"/>
      <c r="I393" s="10"/>
      <c r="J393" s="8"/>
      <c r="K393" s="8"/>
    </row>
    <row r="394" spans="2:11" s="4" customFormat="1" ht="15" customHeight="1">
      <c r="B394" s="16"/>
      <c r="C394" s="86"/>
      <c r="D394" s="86"/>
      <c r="E394" s="86"/>
      <c r="F394" s="86"/>
      <c r="G394" s="10"/>
      <c r="H394" s="10"/>
      <c r="I394" s="10"/>
      <c r="J394" s="8"/>
      <c r="K394" s="8"/>
    </row>
    <row r="395" spans="2:11" s="4" customFormat="1" ht="15" customHeight="1">
      <c r="B395" s="16"/>
      <c r="C395" s="86"/>
      <c r="D395" s="86"/>
      <c r="E395" s="86"/>
      <c r="F395" s="86"/>
      <c r="G395" s="10"/>
      <c r="H395" s="10"/>
      <c r="I395" s="10"/>
      <c r="J395" s="8"/>
      <c r="K395" s="8"/>
    </row>
    <row r="396" spans="2:11" s="4" customFormat="1" ht="15" customHeight="1">
      <c r="B396" s="16"/>
      <c r="C396" s="86"/>
      <c r="D396" s="86"/>
      <c r="E396" s="86"/>
      <c r="F396" s="86"/>
      <c r="G396" s="10"/>
      <c r="H396" s="10"/>
      <c r="I396" s="10"/>
      <c r="J396" s="8"/>
      <c r="K396" s="8"/>
    </row>
    <row r="397" spans="2:11" s="4" customFormat="1" ht="15" customHeight="1">
      <c r="B397" s="16"/>
      <c r="C397" s="86"/>
      <c r="D397" s="86"/>
      <c r="E397" s="86"/>
      <c r="F397" s="86"/>
      <c r="G397" s="10"/>
      <c r="H397" s="10"/>
      <c r="I397" s="10"/>
      <c r="J397" s="8"/>
      <c r="K397" s="8"/>
    </row>
    <row r="398" spans="2:11" s="4" customFormat="1" ht="15" customHeight="1">
      <c r="B398" s="16"/>
      <c r="C398" s="86"/>
      <c r="D398" s="86"/>
      <c r="E398" s="86"/>
      <c r="F398" s="86"/>
      <c r="G398" s="10"/>
      <c r="H398" s="10"/>
      <c r="I398" s="10"/>
      <c r="J398" s="8"/>
      <c r="K398" s="8"/>
    </row>
    <row r="399" spans="2:11" s="4" customFormat="1" ht="15" customHeight="1">
      <c r="B399" s="16"/>
      <c r="C399" s="86"/>
      <c r="D399" s="86"/>
      <c r="E399" s="86"/>
      <c r="F399" s="86"/>
      <c r="G399" s="10"/>
      <c r="H399" s="10"/>
      <c r="I399" s="10"/>
      <c r="J399" s="8"/>
      <c r="K399" s="8"/>
    </row>
    <row r="400" spans="2:11" s="4" customFormat="1" ht="15" customHeight="1">
      <c r="B400" s="16"/>
      <c r="C400" s="86"/>
      <c r="D400" s="86"/>
      <c r="E400" s="86"/>
      <c r="F400" s="86"/>
      <c r="G400" s="10"/>
      <c r="H400" s="10"/>
      <c r="I400" s="10"/>
      <c r="J400" s="8"/>
      <c r="K400" s="8"/>
    </row>
    <row r="401" spans="2:11" s="4" customFormat="1" ht="15" customHeight="1">
      <c r="B401" s="16"/>
      <c r="C401" s="86"/>
      <c r="D401" s="86"/>
      <c r="E401" s="86"/>
      <c r="F401" s="86"/>
      <c r="G401" s="10"/>
      <c r="H401" s="10"/>
      <c r="I401" s="10"/>
      <c r="J401" s="8"/>
      <c r="K401" s="8"/>
    </row>
    <row r="402" spans="2:11" s="4" customFormat="1" ht="15" customHeight="1">
      <c r="B402" s="16"/>
      <c r="C402" s="86"/>
      <c r="D402" s="86"/>
      <c r="E402" s="86"/>
      <c r="F402" s="86"/>
      <c r="G402" s="10"/>
      <c r="H402" s="10"/>
      <c r="I402" s="10"/>
      <c r="J402" s="8"/>
      <c r="K402" s="8"/>
    </row>
    <row r="403" spans="2:11" s="4" customFormat="1" ht="15" customHeight="1">
      <c r="B403" s="16"/>
      <c r="C403" s="86"/>
      <c r="D403" s="86"/>
      <c r="E403" s="86"/>
      <c r="F403" s="86"/>
      <c r="G403" s="10"/>
      <c r="H403" s="10"/>
      <c r="I403" s="10"/>
      <c r="J403" s="8"/>
      <c r="K403" s="8"/>
    </row>
    <row r="404" spans="2:11" s="4" customFormat="1" ht="15" customHeight="1">
      <c r="B404" s="16"/>
      <c r="C404" s="86"/>
      <c r="D404" s="86"/>
      <c r="E404" s="86"/>
      <c r="F404" s="86"/>
      <c r="G404" s="10"/>
      <c r="H404" s="10"/>
      <c r="I404" s="10"/>
      <c r="J404" s="8"/>
      <c r="K404" s="8"/>
    </row>
    <row r="405" spans="2:11" s="4" customFormat="1" ht="15" customHeight="1">
      <c r="B405" s="16"/>
      <c r="C405" s="86"/>
      <c r="D405" s="86"/>
      <c r="E405" s="86"/>
      <c r="F405" s="86"/>
      <c r="G405" s="10"/>
      <c r="H405" s="10"/>
      <c r="I405" s="10"/>
      <c r="J405" s="8"/>
      <c r="K405" s="8"/>
    </row>
    <row r="406" spans="2:11" s="4" customFormat="1" ht="15" customHeight="1">
      <c r="B406" s="16"/>
      <c r="C406" s="86"/>
      <c r="D406" s="86"/>
      <c r="E406" s="86"/>
      <c r="F406" s="86"/>
      <c r="G406" s="10"/>
      <c r="H406" s="10"/>
      <c r="I406" s="10"/>
      <c r="J406" s="8"/>
      <c r="K406" s="8"/>
    </row>
    <row r="407" spans="2:11" s="4" customFormat="1" ht="15" customHeight="1">
      <c r="B407" s="16"/>
      <c r="C407" s="86"/>
      <c r="D407" s="86"/>
      <c r="E407" s="86"/>
      <c r="F407" s="86"/>
      <c r="G407" s="10"/>
      <c r="H407" s="10"/>
      <c r="I407" s="10"/>
      <c r="J407" s="8"/>
      <c r="K407" s="8"/>
    </row>
    <row r="408" spans="2:11" s="4" customFormat="1" ht="15" customHeight="1">
      <c r="B408" s="16"/>
      <c r="C408" s="86"/>
      <c r="D408" s="86"/>
      <c r="E408" s="86"/>
      <c r="F408" s="86"/>
      <c r="G408" s="10"/>
      <c r="H408" s="10"/>
      <c r="I408" s="10"/>
      <c r="J408" s="8"/>
      <c r="K408" s="8"/>
    </row>
    <row r="409" spans="2:11" s="4" customFormat="1" ht="15" customHeight="1">
      <c r="B409" s="16"/>
      <c r="C409" s="86"/>
      <c r="D409" s="86"/>
      <c r="E409" s="86"/>
      <c r="F409" s="86"/>
      <c r="G409" s="10"/>
      <c r="H409" s="10"/>
      <c r="I409" s="10"/>
      <c r="J409" s="8"/>
      <c r="K409" s="8"/>
    </row>
    <row r="410" spans="2:11" s="4" customFormat="1" ht="15" customHeight="1">
      <c r="B410" s="16"/>
      <c r="C410" s="86"/>
      <c r="D410" s="86"/>
      <c r="E410" s="86"/>
      <c r="F410" s="86"/>
      <c r="G410" s="10"/>
      <c r="H410" s="10"/>
      <c r="I410" s="10"/>
      <c r="J410" s="8"/>
      <c r="K410" s="8"/>
    </row>
    <row r="411" spans="2:11" s="4" customFormat="1" ht="15" customHeight="1">
      <c r="B411" s="16"/>
      <c r="C411" s="86"/>
      <c r="D411" s="86"/>
      <c r="E411" s="86"/>
      <c r="F411" s="86"/>
      <c r="G411" s="10"/>
      <c r="H411" s="10"/>
      <c r="I411" s="10"/>
      <c r="J411" s="8"/>
      <c r="K411" s="8"/>
    </row>
    <row r="412" spans="2:11" s="4" customFormat="1" ht="15" customHeight="1">
      <c r="B412" s="16"/>
      <c r="C412" s="86"/>
      <c r="D412" s="86"/>
      <c r="E412" s="86"/>
      <c r="F412" s="86"/>
      <c r="G412" s="10"/>
      <c r="H412" s="10"/>
      <c r="I412" s="10"/>
      <c r="J412" s="8"/>
      <c r="K412" s="8"/>
    </row>
    <row r="413" spans="2:11" s="4" customFormat="1" ht="15" customHeight="1">
      <c r="B413" s="16"/>
      <c r="C413" s="86"/>
      <c r="D413" s="86"/>
      <c r="E413" s="86"/>
      <c r="F413" s="86"/>
      <c r="G413" s="10"/>
      <c r="H413" s="10"/>
      <c r="I413" s="10"/>
      <c r="J413" s="8"/>
      <c r="K413" s="8"/>
    </row>
    <row r="414" spans="2:11" s="4" customFormat="1" ht="15" customHeight="1">
      <c r="B414" s="16"/>
      <c r="C414" s="86"/>
      <c r="D414" s="86"/>
      <c r="E414" s="86"/>
      <c r="F414" s="86"/>
      <c r="G414" s="10"/>
      <c r="H414" s="10"/>
      <c r="I414" s="10"/>
      <c r="J414" s="8"/>
      <c r="K414" s="8"/>
    </row>
    <row r="415" spans="2:11" s="4" customFormat="1" ht="15" customHeight="1">
      <c r="B415" s="16"/>
      <c r="C415" s="86"/>
      <c r="D415" s="86"/>
      <c r="E415" s="86"/>
      <c r="F415" s="86"/>
      <c r="G415" s="10"/>
      <c r="H415" s="10"/>
      <c r="I415" s="10"/>
      <c r="J415" s="8"/>
      <c r="K415" s="8"/>
    </row>
    <row r="416" spans="2:11" s="4" customFormat="1" ht="15" customHeight="1">
      <c r="B416" s="16"/>
      <c r="C416" s="86"/>
      <c r="D416" s="86"/>
      <c r="E416" s="86"/>
      <c r="F416" s="86"/>
      <c r="G416" s="10"/>
      <c r="H416" s="10"/>
      <c r="I416" s="10"/>
      <c r="J416" s="8"/>
      <c r="K416" s="8"/>
    </row>
    <row r="417" spans="2:11" s="4" customFormat="1" ht="15" customHeight="1">
      <c r="B417" s="16"/>
      <c r="C417" s="86"/>
      <c r="D417" s="86"/>
      <c r="E417" s="86"/>
      <c r="F417" s="86"/>
      <c r="G417" s="10"/>
      <c r="H417" s="10"/>
      <c r="I417" s="10"/>
      <c r="J417" s="8"/>
      <c r="K417" s="8"/>
    </row>
    <row r="418" spans="2:11" s="4" customFormat="1" ht="15" customHeight="1">
      <c r="B418" s="16"/>
      <c r="C418" s="86"/>
      <c r="D418" s="86"/>
      <c r="E418" s="86"/>
      <c r="F418" s="86"/>
      <c r="G418" s="10"/>
      <c r="H418" s="10"/>
      <c r="I418" s="10"/>
      <c r="J418" s="8"/>
      <c r="K418" s="8"/>
    </row>
    <row r="419" spans="2:11" s="4" customFormat="1" ht="15" customHeight="1">
      <c r="B419" s="16"/>
      <c r="C419" s="89"/>
      <c r="D419" s="86"/>
      <c r="E419" s="86"/>
      <c r="F419" s="86"/>
      <c r="G419" s="10"/>
      <c r="H419" s="10"/>
      <c r="I419" s="10"/>
      <c r="J419" s="8"/>
      <c r="K419" s="8"/>
    </row>
    <row r="420" spans="2:11" s="4" customFormat="1" ht="15" customHeight="1">
      <c r="B420" s="16"/>
      <c r="C420" s="86"/>
      <c r="D420" s="86"/>
      <c r="E420" s="86"/>
      <c r="F420" s="86"/>
      <c r="G420" s="10"/>
      <c r="H420" s="10"/>
      <c r="I420" s="10"/>
      <c r="J420" s="8"/>
      <c r="K420" s="8"/>
    </row>
    <row r="421" spans="2:11" s="4" customFormat="1" ht="15" customHeight="1">
      <c r="B421" s="16"/>
      <c r="C421" s="86"/>
      <c r="D421" s="86"/>
      <c r="E421" s="86"/>
      <c r="F421" s="86"/>
      <c r="G421" s="10"/>
      <c r="H421" s="10"/>
      <c r="I421" s="10"/>
      <c r="J421" s="8"/>
      <c r="K421" s="8"/>
    </row>
    <row r="422" spans="2:11" s="4" customFormat="1" ht="15" customHeight="1">
      <c r="B422" s="16"/>
      <c r="C422" s="86"/>
      <c r="D422" s="86"/>
      <c r="E422" s="86"/>
      <c r="F422" s="86"/>
      <c r="G422" s="10"/>
      <c r="H422" s="10"/>
      <c r="I422" s="10"/>
      <c r="J422" s="8"/>
      <c r="K422" s="8"/>
    </row>
    <row r="423" spans="2:11" s="4" customFormat="1" ht="15" customHeight="1">
      <c r="B423" s="16"/>
      <c r="C423" s="86"/>
      <c r="D423" s="86"/>
      <c r="E423" s="86"/>
      <c r="F423" s="86"/>
      <c r="G423" s="10"/>
      <c r="H423" s="10"/>
      <c r="I423" s="10"/>
      <c r="J423" s="8"/>
      <c r="K423" s="8"/>
    </row>
    <row r="424" spans="2:11" s="4" customFormat="1" ht="15" customHeight="1">
      <c r="B424" s="16"/>
      <c r="C424" s="86"/>
      <c r="D424" s="86"/>
      <c r="E424" s="86"/>
      <c r="F424" s="86"/>
      <c r="G424" s="10"/>
      <c r="H424" s="10"/>
      <c r="I424" s="10"/>
      <c r="J424" s="8"/>
      <c r="K424" s="8"/>
    </row>
    <row r="425" spans="2:11" s="4" customFormat="1" ht="15" customHeight="1">
      <c r="B425" s="16"/>
      <c r="C425" s="89"/>
      <c r="D425" s="90"/>
      <c r="E425" s="90"/>
      <c r="F425" s="90"/>
      <c r="G425" s="12"/>
      <c r="H425" s="10"/>
      <c r="I425" s="10"/>
      <c r="J425" s="8"/>
      <c r="K425" s="8"/>
    </row>
    <row r="426" spans="2:11" s="4" customFormat="1" ht="15" customHeight="1">
      <c r="B426" s="16"/>
      <c r="C426" s="86"/>
      <c r="D426" s="86"/>
      <c r="E426" s="86"/>
      <c r="F426" s="86"/>
      <c r="G426" s="10"/>
      <c r="H426" s="10"/>
      <c r="I426" s="10"/>
      <c r="J426" s="8"/>
      <c r="K426" s="8"/>
    </row>
    <row r="427" spans="2:11" s="4" customFormat="1" ht="15" customHeight="1">
      <c r="B427" s="16"/>
      <c r="C427" s="89"/>
      <c r="D427" s="89"/>
      <c r="E427" s="89"/>
      <c r="F427" s="89"/>
      <c r="G427" s="12"/>
      <c r="H427" s="10"/>
      <c r="I427" s="10"/>
      <c r="J427" s="8"/>
      <c r="K427" s="8"/>
    </row>
    <row r="428" spans="2:11" s="4" customFormat="1" ht="15" customHeight="1">
      <c r="B428" s="16"/>
      <c r="C428" s="89"/>
      <c r="D428" s="86"/>
      <c r="E428" s="86"/>
      <c r="F428" s="86"/>
      <c r="G428" s="10"/>
      <c r="H428" s="10"/>
      <c r="I428" s="10"/>
      <c r="J428" s="8"/>
      <c r="K428" s="8"/>
    </row>
    <row r="429" spans="2:11" s="4" customFormat="1" ht="15" customHeight="1">
      <c r="B429" s="16"/>
      <c r="C429" s="89"/>
      <c r="D429" s="86"/>
      <c r="E429" s="86"/>
      <c r="F429" s="86"/>
      <c r="G429" s="10"/>
      <c r="H429" s="10"/>
      <c r="I429" s="10"/>
      <c r="J429" s="8"/>
      <c r="K429" s="8"/>
    </row>
    <row r="430" spans="2:11" s="4" customFormat="1" ht="15" customHeight="1">
      <c r="B430" s="16"/>
      <c r="C430" s="89"/>
      <c r="D430" s="86"/>
      <c r="E430" s="86"/>
      <c r="F430" s="86"/>
      <c r="G430" s="10"/>
      <c r="H430" s="10"/>
      <c r="I430" s="10"/>
      <c r="J430" s="8"/>
      <c r="K430" s="8"/>
    </row>
    <row r="431" spans="2:11" s="4" customFormat="1" ht="15" customHeight="1">
      <c r="B431" s="16"/>
      <c r="C431" s="89"/>
      <c r="D431" s="86"/>
      <c r="E431" s="86"/>
      <c r="F431" s="86"/>
      <c r="G431" s="10"/>
      <c r="H431" s="10"/>
      <c r="I431" s="10"/>
      <c r="J431" s="8"/>
      <c r="K431" s="8"/>
    </row>
    <row r="432" spans="2:11" s="4" customFormat="1" ht="15" customHeight="1">
      <c r="B432" s="16"/>
      <c r="C432" s="89"/>
      <c r="D432" s="86"/>
      <c r="E432" s="86"/>
      <c r="F432" s="86"/>
      <c r="G432" s="10"/>
      <c r="H432" s="10"/>
      <c r="I432" s="10"/>
      <c r="J432" s="8"/>
      <c r="K432" s="8"/>
    </row>
    <row r="433" spans="2:11" s="4" customFormat="1" ht="15" customHeight="1">
      <c r="B433" s="16"/>
      <c r="C433" s="89"/>
      <c r="D433" s="86"/>
      <c r="E433" s="86"/>
      <c r="F433" s="86"/>
      <c r="G433" s="10"/>
      <c r="H433" s="10"/>
      <c r="I433" s="10"/>
      <c r="J433" s="8"/>
      <c r="K433" s="8"/>
    </row>
    <row r="434" spans="2:11" s="4" customFormat="1" ht="15" customHeight="1">
      <c r="B434" s="16"/>
      <c r="C434" s="89"/>
      <c r="D434" s="86"/>
      <c r="E434" s="86"/>
      <c r="F434" s="86"/>
      <c r="G434" s="10"/>
      <c r="H434" s="10"/>
      <c r="I434" s="10"/>
      <c r="J434" s="8"/>
      <c r="K434" s="8"/>
    </row>
    <row r="435" spans="2:11" s="4" customFormat="1" ht="15" customHeight="1">
      <c r="B435" s="16"/>
      <c r="C435" s="89"/>
      <c r="D435" s="86"/>
      <c r="E435" s="86"/>
      <c r="F435" s="86"/>
      <c r="G435" s="10"/>
      <c r="H435" s="10"/>
      <c r="I435" s="10"/>
      <c r="J435" s="8"/>
      <c r="K435" s="8"/>
    </row>
    <row r="436" spans="2:11" s="4" customFormat="1" ht="15" customHeight="1">
      <c r="B436" s="16"/>
      <c r="C436" s="89"/>
      <c r="D436" s="89"/>
      <c r="E436" s="89"/>
      <c r="F436" s="89"/>
      <c r="G436" s="12"/>
      <c r="H436" s="10"/>
      <c r="I436" s="10"/>
      <c r="J436" s="8"/>
      <c r="K436" s="8"/>
    </row>
    <row r="437" spans="2:11" s="4" customFormat="1" ht="15" customHeight="1">
      <c r="B437" s="16"/>
      <c r="C437" s="89"/>
      <c r="D437" s="89"/>
      <c r="E437" s="89"/>
      <c r="F437" s="89"/>
      <c r="G437" s="12"/>
      <c r="H437" s="10"/>
      <c r="I437" s="10"/>
      <c r="J437" s="8"/>
      <c r="K437" s="8"/>
    </row>
    <row r="438" spans="2:11" s="4" customFormat="1" ht="15" customHeight="1">
      <c r="B438" s="16"/>
      <c r="C438" s="89"/>
      <c r="D438" s="86"/>
      <c r="E438" s="86"/>
      <c r="F438" s="86"/>
      <c r="G438" s="10"/>
      <c r="H438" s="10"/>
      <c r="I438" s="10"/>
      <c r="J438" s="8"/>
      <c r="K438" s="8"/>
    </row>
    <row r="439" spans="2:11" s="4" customFormat="1" ht="15" customHeight="1">
      <c r="B439" s="16"/>
      <c r="C439" s="89"/>
      <c r="D439" s="86"/>
      <c r="E439" s="86"/>
      <c r="F439" s="86"/>
      <c r="G439" s="10"/>
      <c r="H439" s="10"/>
      <c r="I439" s="10"/>
      <c r="J439" s="8"/>
      <c r="K439" s="8"/>
    </row>
    <row r="440" spans="2:11" s="4" customFormat="1" ht="15" customHeight="1">
      <c r="B440" s="16"/>
      <c r="C440" s="89"/>
      <c r="D440" s="86"/>
      <c r="E440" s="86"/>
      <c r="F440" s="86"/>
      <c r="G440" s="10"/>
      <c r="H440" s="10"/>
      <c r="I440" s="10"/>
      <c r="J440" s="8"/>
      <c r="K440" s="8"/>
    </row>
    <row r="441" spans="2:11" s="4" customFormat="1" ht="15" customHeight="1">
      <c r="B441" s="16"/>
      <c r="C441" s="89"/>
      <c r="D441" s="86"/>
      <c r="E441" s="86"/>
      <c r="F441" s="86"/>
      <c r="G441" s="10"/>
      <c r="H441" s="10"/>
      <c r="I441" s="10"/>
      <c r="J441" s="8"/>
      <c r="K441" s="8"/>
    </row>
    <row r="442" spans="2:11" s="4" customFormat="1" ht="15" customHeight="1">
      <c r="B442" s="16"/>
      <c r="C442" s="89"/>
      <c r="D442" s="86"/>
      <c r="E442" s="86"/>
      <c r="F442" s="86"/>
      <c r="G442" s="10"/>
      <c r="H442" s="10"/>
      <c r="I442" s="10"/>
      <c r="J442" s="8"/>
      <c r="K442" s="8"/>
    </row>
    <row r="443" spans="2:11" s="4" customFormat="1" ht="15" customHeight="1">
      <c r="B443" s="16"/>
      <c r="C443" s="89"/>
      <c r="D443" s="86"/>
      <c r="E443" s="86"/>
      <c r="F443" s="86"/>
      <c r="G443" s="10"/>
      <c r="H443" s="10"/>
      <c r="I443" s="10"/>
      <c r="J443" s="8"/>
      <c r="K443" s="8"/>
    </row>
    <row r="444" spans="2:11" s="4" customFormat="1" ht="15" customHeight="1">
      <c r="B444" s="16"/>
      <c r="C444" s="89"/>
      <c r="D444" s="86"/>
      <c r="E444" s="86"/>
      <c r="F444" s="86"/>
      <c r="G444" s="10"/>
      <c r="H444" s="10"/>
      <c r="I444" s="10"/>
      <c r="J444" s="8"/>
      <c r="K444" s="8"/>
    </row>
    <row r="445" spans="2:11" s="4" customFormat="1" ht="15" customHeight="1">
      <c r="B445" s="16"/>
      <c r="C445" s="89"/>
      <c r="D445" s="86"/>
      <c r="E445" s="86"/>
      <c r="F445" s="86"/>
      <c r="G445" s="10"/>
      <c r="H445" s="10"/>
      <c r="I445" s="10"/>
      <c r="J445" s="8"/>
      <c r="K445" s="8"/>
    </row>
    <row r="446" spans="2:11" s="4" customFormat="1" ht="15" customHeight="1">
      <c r="B446" s="16"/>
      <c r="C446" s="89"/>
      <c r="D446" s="86"/>
      <c r="E446" s="86"/>
      <c r="F446" s="86"/>
      <c r="G446" s="10"/>
      <c r="H446" s="10"/>
      <c r="I446" s="10"/>
      <c r="J446" s="8"/>
      <c r="K446" s="8"/>
    </row>
    <row r="447" spans="2:11" s="4" customFormat="1" ht="15" customHeight="1">
      <c r="B447" s="16"/>
      <c r="C447" s="89"/>
      <c r="D447" s="86"/>
      <c r="E447" s="86"/>
      <c r="F447" s="86"/>
      <c r="G447" s="10"/>
      <c r="H447" s="10"/>
      <c r="I447" s="10"/>
      <c r="J447" s="8"/>
      <c r="K447" s="8"/>
    </row>
    <row r="448" spans="2:11" s="4" customFormat="1" ht="15" customHeight="1">
      <c r="B448" s="16"/>
      <c r="C448" s="89"/>
      <c r="D448" s="89"/>
      <c r="E448" s="89"/>
      <c r="F448" s="89"/>
      <c r="G448" s="12"/>
      <c r="H448" s="10"/>
      <c r="I448" s="10"/>
      <c r="J448" s="8"/>
      <c r="K448" s="8"/>
    </row>
    <row r="449" spans="2:11" s="4" customFormat="1" ht="15" customHeight="1">
      <c r="B449" s="16"/>
      <c r="C449" s="89"/>
      <c r="D449" s="89"/>
      <c r="E449" s="89"/>
      <c r="F449" s="89"/>
      <c r="G449" s="12"/>
      <c r="H449" s="10"/>
      <c r="I449" s="10"/>
      <c r="J449" s="8"/>
      <c r="K449" s="8"/>
    </row>
    <row r="450" spans="2:11" s="4" customFormat="1" ht="15" customHeight="1">
      <c r="B450" s="16"/>
      <c r="C450" s="89"/>
      <c r="D450" s="86"/>
      <c r="E450" s="86"/>
      <c r="F450" s="86"/>
      <c r="G450" s="10"/>
      <c r="H450" s="10"/>
      <c r="I450" s="10"/>
      <c r="J450" s="8"/>
      <c r="K450" s="8"/>
    </row>
    <row r="451" spans="2:11" s="4" customFormat="1" ht="15" customHeight="1">
      <c r="B451" s="16"/>
      <c r="C451" s="89"/>
      <c r="D451" s="89"/>
      <c r="E451" s="89"/>
      <c r="F451" s="89"/>
      <c r="G451" s="12"/>
      <c r="H451" s="10"/>
      <c r="I451" s="10"/>
      <c r="J451" s="8"/>
      <c r="K451" s="8"/>
    </row>
    <row r="452" spans="2:11" s="4" customFormat="1" ht="15" customHeight="1">
      <c r="B452" s="16"/>
      <c r="C452" s="89"/>
      <c r="D452" s="89"/>
      <c r="E452" s="89"/>
      <c r="F452" s="89"/>
      <c r="G452" s="12"/>
      <c r="H452" s="10"/>
      <c r="I452" s="10"/>
      <c r="J452" s="8"/>
      <c r="K452" s="8"/>
    </row>
    <row r="453" spans="2:11" s="4" customFormat="1" ht="15" customHeight="1">
      <c r="B453" s="16"/>
      <c r="C453" s="89"/>
      <c r="D453" s="86"/>
      <c r="E453" s="86"/>
      <c r="F453" s="86"/>
      <c r="G453" s="10"/>
      <c r="H453" s="10"/>
      <c r="I453" s="10"/>
      <c r="J453" s="8"/>
      <c r="K453" s="8"/>
    </row>
    <row r="454" spans="2:11" s="4" customFormat="1" ht="15" customHeight="1">
      <c r="B454" s="16"/>
      <c r="C454" s="89"/>
      <c r="D454" s="86"/>
      <c r="E454" s="86"/>
      <c r="F454" s="86"/>
      <c r="G454" s="10"/>
      <c r="H454" s="10"/>
      <c r="I454" s="10"/>
      <c r="J454" s="8"/>
      <c r="K454" s="8"/>
    </row>
    <row r="455" spans="2:11" s="4" customFormat="1" ht="15" customHeight="1">
      <c r="B455" s="16"/>
      <c r="C455" s="89"/>
      <c r="D455" s="89"/>
      <c r="E455" s="89"/>
      <c r="F455" s="89"/>
      <c r="G455" s="12"/>
      <c r="H455" s="10"/>
      <c r="I455" s="10"/>
      <c r="J455" s="8"/>
      <c r="K455" s="8"/>
    </row>
    <row r="456" spans="2:11" s="4" customFormat="1" ht="15" customHeight="1">
      <c r="B456" s="16"/>
      <c r="C456" s="89"/>
      <c r="D456" s="86"/>
      <c r="E456" s="86"/>
      <c r="F456" s="86"/>
      <c r="G456" s="10"/>
      <c r="H456" s="10"/>
      <c r="I456" s="10"/>
      <c r="J456" s="8"/>
      <c r="K456" s="8"/>
    </row>
    <row r="457" spans="2:11" s="4" customFormat="1" ht="15" customHeight="1">
      <c r="B457" s="16"/>
      <c r="C457" s="89"/>
      <c r="D457" s="89"/>
      <c r="E457" s="89"/>
      <c r="F457" s="89"/>
      <c r="G457" s="12"/>
      <c r="H457" s="10"/>
      <c r="I457" s="10"/>
      <c r="J457" s="8"/>
      <c r="K457" s="8"/>
    </row>
    <row r="458" spans="2:11" s="4" customFormat="1" ht="15" customHeight="1">
      <c r="B458" s="16"/>
      <c r="C458" s="90"/>
      <c r="D458" s="86"/>
      <c r="E458" s="86"/>
      <c r="F458" s="86"/>
      <c r="G458" s="10"/>
      <c r="H458" s="10"/>
      <c r="I458" s="10"/>
      <c r="J458" s="8"/>
      <c r="K458" s="8"/>
    </row>
    <row r="459" spans="2:11" s="4" customFormat="1" ht="15" customHeight="1">
      <c r="B459" s="16"/>
      <c r="C459" s="90"/>
      <c r="D459" s="86"/>
      <c r="E459" s="86"/>
      <c r="F459" s="86"/>
      <c r="G459" s="10"/>
      <c r="H459" s="10"/>
      <c r="I459" s="10"/>
      <c r="J459" s="8"/>
      <c r="K459" s="8"/>
    </row>
    <row r="460" spans="2:11" s="4" customFormat="1" ht="15" customHeight="1">
      <c r="B460" s="16"/>
      <c r="C460" s="90"/>
      <c r="D460" s="86"/>
      <c r="E460" s="86"/>
      <c r="F460" s="86"/>
      <c r="G460" s="10"/>
      <c r="H460" s="10"/>
      <c r="I460" s="10"/>
      <c r="J460" s="8"/>
      <c r="K460" s="8"/>
    </row>
    <row r="461" spans="2:11" s="4" customFormat="1" ht="15" customHeight="1">
      <c r="B461" s="16"/>
      <c r="C461" s="90"/>
      <c r="D461" s="86"/>
      <c r="E461" s="86"/>
      <c r="F461" s="86"/>
      <c r="G461" s="10"/>
      <c r="H461" s="10"/>
      <c r="I461" s="10"/>
      <c r="J461" s="8"/>
      <c r="K461" s="8"/>
    </row>
    <row r="462" spans="2:11" s="4" customFormat="1" ht="15" customHeight="1">
      <c r="B462" s="16"/>
      <c r="C462" s="90"/>
      <c r="D462" s="89"/>
      <c r="E462" s="89"/>
      <c r="F462" s="89"/>
      <c r="G462" s="12"/>
      <c r="H462" s="10"/>
      <c r="I462" s="10"/>
      <c r="J462" s="8"/>
      <c r="K462" s="8"/>
    </row>
    <row r="463" spans="2:11" s="4" customFormat="1" ht="15" customHeight="1">
      <c r="B463" s="16"/>
      <c r="C463" s="90"/>
      <c r="D463" s="89"/>
      <c r="E463" s="89"/>
      <c r="F463" s="89"/>
      <c r="G463" s="12"/>
      <c r="H463" s="10"/>
      <c r="I463" s="10"/>
      <c r="J463" s="8"/>
      <c r="K463" s="8"/>
    </row>
    <row r="464" spans="2:11" s="4" customFormat="1" ht="15" customHeight="1">
      <c r="B464" s="16"/>
      <c r="C464" s="90"/>
      <c r="D464" s="89"/>
      <c r="E464" s="89"/>
      <c r="F464" s="89"/>
      <c r="G464" s="12"/>
      <c r="H464" s="10"/>
      <c r="I464" s="10"/>
      <c r="J464" s="8"/>
      <c r="K464" s="8"/>
    </row>
    <row r="465" spans="2:11" s="4" customFormat="1" ht="15" customHeight="1">
      <c r="B465" s="16"/>
      <c r="C465" s="90"/>
      <c r="D465" s="86"/>
      <c r="E465" s="86"/>
      <c r="F465" s="86"/>
      <c r="G465" s="10"/>
      <c r="H465" s="10"/>
      <c r="I465" s="10"/>
      <c r="J465" s="8"/>
      <c r="K465" s="8"/>
    </row>
    <row r="466" spans="2:11" s="4" customFormat="1" ht="15" customHeight="1">
      <c r="B466" s="16"/>
      <c r="C466" s="90"/>
      <c r="D466" s="86"/>
      <c r="E466" s="86"/>
      <c r="F466" s="86"/>
      <c r="G466" s="10"/>
      <c r="H466" s="10"/>
      <c r="I466" s="10"/>
      <c r="J466" s="8"/>
      <c r="K466" s="8"/>
    </row>
    <row r="467" spans="2:11" s="4" customFormat="1" ht="15" customHeight="1">
      <c r="B467" s="16"/>
      <c r="C467" s="90"/>
      <c r="D467" s="89"/>
      <c r="E467" s="89"/>
      <c r="F467" s="89"/>
      <c r="G467" s="12"/>
      <c r="H467" s="10"/>
      <c r="I467" s="10"/>
      <c r="J467" s="8"/>
      <c r="K467" s="8"/>
    </row>
    <row r="468" spans="2:11" s="4" customFormat="1" ht="15" customHeight="1">
      <c r="B468" s="16"/>
      <c r="C468" s="90"/>
      <c r="D468" s="86"/>
      <c r="E468" s="86"/>
      <c r="F468" s="86"/>
      <c r="G468" s="10"/>
      <c r="H468" s="10"/>
      <c r="I468" s="10"/>
      <c r="J468" s="8"/>
      <c r="K468" s="8"/>
    </row>
    <row r="469" spans="2:11" s="4" customFormat="1" ht="15" customHeight="1">
      <c r="B469" s="16"/>
      <c r="C469" s="90"/>
      <c r="D469" s="89"/>
      <c r="E469" s="89"/>
      <c r="F469" s="89"/>
      <c r="G469" s="12"/>
      <c r="H469" s="10"/>
      <c r="I469" s="10"/>
      <c r="J469" s="8"/>
      <c r="K469" s="8"/>
    </row>
    <row r="470" spans="2:11" s="4" customFormat="1" ht="15" customHeight="1">
      <c r="B470" s="16"/>
      <c r="C470" s="90"/>
      <c r="D470" s="89"/>
      <c r="E470" s="89"/>
      <c r="F470" s="89"/>
      <c r="G470" s="12"/>
      <c r="H470" s="10"/>
      <c r="I470" s="10"/>
      <c r="J470" s="8"/>
      <c r="K470" s="8"/>
    </row>
    <row r="471" spans="2:11" s="4" customFormat="1" ht="15" customHeight="1">
      <c r="B471" s="16"/>
      <c r="C471" s="86"/>
      <c r="D471" s="89"/>
      <c r="E471" s="89"/>
      <c r="F471" s="89"/>
      <c r="G471" s="12"/>
      <c r="H471" s="10"/>
      <c r="I471" s="10"/>
      <c r="J471" s="8"/>
      <c r="K471" s="8"/>
    </row>
    <row r="472" spans="2:11" s="4" customFormat="1" ht="15" customHeight="1">
      <c r="B472" s="16"/>
      <c r="C472" s="86"/>
      <c r="D472" s="89"/>
      <c r="E472" s="89"/>
      <c r="F472" s="89"/>
      <c r="G472" s="12"/>
      <c r="H472" s="10"/>
      <c r="I472" s="10"/>
      <c r="J472" s="8"/>
      <c r="K472" s="8"/>
    </row>
    <row r="473" spans="2:11" s="4" customFormat="1" ht="15" customHeight="1">
      <c r="B473" s="16"/>
      <c r="C473" s="86"/>
      <c r="D473" s="86"/>
      <c r="E473" s="86"/>
      <c r="F473" s="86"/>
      <c r="G473" s="10"/>
      <c r="H473" s="10"/>
      <c r="I473" s="10"/>
      <c r="J473" s="8"/>
      <c r="K473" s="8"/>
    </row>
    <row r="474" spans="2:11" s="4" customFormat="1" ht="15" customHeight="1">
      <c r="B474" s="16"/>
      <c r="C474" s="86"/>
      <c r="D474" s="86"/>
      <c r="E474" s="86"/>
      <c r="F474" s="86"/>
      <c r="G474" s="10"/>
      <c r="H474" s="10"/>
      <c r="I474" s="10"/>
      <c r="J474" s="8"/>
      <c r="K474" s="8"/>
    </row>
    <row r="475" spans="2:11" s="4" customFormat="1" ht="15" customHeight="1">
      <c r="B475" s="16"/>
      <c r="C475" s="86"/>
      <c r="D475" s="86"/>
      <c r="E475" s="86"/>
      <c r="F475" s="86"/>
      <c r="G475" s="10"/>
      <c r="H475" s="10"/>
      <c r="I475" s="10"/>
      <c r="J475" s="8"/>
      <c r="K475" s="8"/>
    </row>
    <row r="476" spans="2:11" s="4" customFormat="1" ht="15" customHeight="1">
      <c r="B476" s="16"/>
      <c r="C476" s="86"/>
      <c r="D476" s="86"/>
      <c r="E476" s="86"/>
      <c r="F476" s="86"/>
      <c r="G476" s="10"/>
      <c r="H476" s="10"/>
      <c r="I476" s="10"/>
      <c r="J476" s="8"/>
      <c r="K476" s="8"/>
    </row>
    <row r="477" spans="2:11" s="4" customFormat="1" ht="15" customHeight="1">
      <c r="B477" s="16"/>
      <c r="C477" s="86"/>
      <c r="D477" s="86"/>
      <c r="E477" s="86"/>
      <c r="F477" s="86"/>
      <c r="G477" s="10"/>
      <c r="H477" s="10"/>
      <c r="I477" s="10"/>
      <c r="J477" s="8"/>
      <c r="K477" s="8"/>
    </row>
    <row r="478" spans="2:11" s="4" customFormat="1" ht="15" customHeight="1">
      <c r="B478" s="16"/>
      <c r="C478" s="86"/>
      <c r="D478" s="86"/>
      <c r="E478" s="86"/>
      <c r="F478" s="86"/>
      <c r="G478" s="10"/>
      <c r="H478" s="10"/>
      <c r="I478" s="10"/>
      <c r="J478" s="8"/>
      <c r="K478" s="8"/>
    </row>
    <row r="479" spans="2:11" s="4" customFormat="1" ht="15" customHeight="1">
      <c r="B479" s="16"/>
      <c r="C479" s="86"/>
      <c r="D479" s="86"/>
      <c r="E479" s="86"/>
      <c r="F479" s="86"/>
      <c r="G479" s="10"/>
      <c r="H479" s="10"/>
      <c r="I479" s="10"/>
      <c r="J479" s="8"/>
      <c r="K479" s="8"/>
    </row>
    <row r="480" spans="2:11" s="4" customFormat="1" ht="15" customHeight="1">
      <c r="B480" s="16"/>
      <c r="C480" s="86"/>
      <c r="D480" s="86"/>
      <c r="E480" s="86"/>
      <c r="F480" s="86"/>
      <c r="G480" s="10"/>
      <c r="H480" s="10"/>
      <c r="I480" s="10"/>
      <c r="J480" s="8"/>
      <c r="K480" s="8"/>
    </row>
    <row r="481" spans="2:11" s="4" customFormat="1" ht="15" customHeight="1">
      <c r="B481" s="16"/>
      <c r="C481" s="86"/>
      <c r="D481" s="86"/>
      <c r="E481" s="86"/>
      <c r="F481" s="86"/>
      <c r="G481" s="10"/>
      <c r="H481" s="10"/>
      <c r="I481" s="10"/>
      <c r="J481" s="8"/>
      <c r="K481" s="8"/>
    </row>
    <row r="482" spans="2:11" s="4" customFormat="1" ht="15" customHeight="1">
      <c r="B482" s="16"/>
      <c r="C482" s="86"/>
      <c r="D482" s="86"/>
      <c r="E482" s="86"/>
      <c r="F482" s="86"/>
      <c r="G482" s="10"/>
      <c r="H482" s="10"/>
      <c r="I482" s="10"/>
      <c r="J482" s="8"/>
      <c r="K482" s="8"/>
    </row>
    <row r="483" spans="2:11" s="4" customFormat="1" ht="15" customHeight="1">
      <c r="B483" s="16"/>
      <c r="C483" s="86"/>
      <c r="D483" s="89"/>
      <c r="E483" s="89"/>
      <c r="F483" s="89"/>
      <c r="G483" s="12"/>
      <c r="H483" s="10"/>
      <c r="I483" s="10"/>
      <c r="J483" s="8"/>
      <c r="K483" s="8"/>
    </row>
    <row r="484" spans="2:11" s="4" customFormat="1" ht="15" customHeight="1">
      <c r="B484" s="16"/>
      <c r="C484" s="86"/>
      <c r="D484" s="89"/>
      <c r="E484" s="89"/>
      <c r="F484" s="89"/>
      <c r="G484" s="12"/>
      <c r="H484" s="10"/>
      <c r="I484" s="10"/>
      <c r="J484" s="8"/>
      <c r="K484" s="8"/>
    </row>
    <row r="485" spans="2:11" s="4" customFormat="1" ht="15" customHeight="1">
      <c r="B485" s="16"/>
      <c r="C485" s="86"/>
      <c r="D485" s="89"/>
      <c r="E485" s="89"/>
      <c r="F485" s="89"/>
      <c r="G485" s="12"/>
      <c r="H485" s="10"/>
      <c r="I485" s="10"/>
      <c r="J485" s="8"/>
      <c r="K485" s="8"/>
    </row>
    <row r="486" spans="2:11" s="4" customFormat="1" ht="15" customHeight="1">
      <c r="B486" s="16"/>
      <c r="C486" s="86"/>
      <c r="D486" s="89"/>
      <c r="E486" s="89"/>
      <c r="F486" s="89"/>
      <c r="G486" s="12"/>
      <c r="H486" s="10"/>
      <c r="I486" s="10"/>
      <c r="J486" s="8"/>
      <c r="K486" s="8"/>
    </row>
    <row r="487" spans="2:11" s="4" customFormat="1" ht="15" customHeight="1">
      <c r="B487" s="16"/>
      <c r="C487" s="86"/>
      <c r="D487" s="86"/>
      <c r="E487" s="86"/>
      <c r="F487" s="86"/>
      <c r="G487" s="10"/>
      <c r="H487" s="10"/>
      <c r="I487" s="10"/>
      <c r="J487" s="8"/>
      <c r="K487" s="8"/>
    </row>
    <row r="488" spans="2:11" s="4" customFormat="1" ht="15" customHeight="1">
      <c r="B488" s="16"/>
      <c r="C488" s="86"/>
      <c r="D488" s="89"/>
      <c r="E488" s="89"/>
      <c r="F488" s="89"/>
      <c r="G488" s="12"/>
      <c r="H488" s="10"/>
      <c r="I488" s="10"/>
      <c r="J488" s="8"/>
      <c r="K488" s="8"/>
    </row>
    <row r="489" spans="2:11" s="4" customFormat="1" ht="15" customHeight="1">
      <c r="B489" s="16"/>
      <c r="C489" s="86"/>
      <c r="D489" s="86"/>
      <c r="E489" s="86"/>
      <c r="F489" s="86"/>
      <c r="G489" s="10"/>
      <c r="H489" s="10"/>
      <c r="I489" s="10"/>
      <c r="J489" s="8"/>
      <c r="K489" s="8"/>
    </row>
    <row r="490" spans="2:11" s="4" customFormat="1" ht="15" customHeight="1">
      <c r="B490" s="16"/>
      <c r="C490" s="86"/>
      <c r="D490" s="89"/>
      <c r="E490" s="89"/>
      <c r="F490" s="89"/>
      <c r="G490" s="12"/>
      <c r="H490" s="10"/>
      <c r="I490" s="10"/>
      <c r="J490" s="8"/>
      <c r="K490" s="8"/>
    </row>
    <row r="491" spans="2:11" s="4" customFormat="1" ht="15" customHeight="1">
      <c r="B491" s="16"/>
      <c r="C491" s="86"/>
      <c r="D491" s="89"/>
      <c r="E491" s="89"/>
      <c r="F491" s="89"/>
      <c r="G491" s="12"/>
      <c r="H491" s="10"/>
      <c r="I491" s="10"/>
      <c r="J491" s="8"/>
      <c r="K491" s="8"/>
    </row>
    <row r="492" spans="2:11" s="4" customFormat="1" ht="15" customHeight="1">
      <c r="B492" s="16"/>
      <c r="C492" s="86"/>
      <c r="D492" s="89"/>
      <c r="E492" s="89"/>
      <c r="F492" s="89"/>
      <c r="G492" s="12"/>
      <c r="H492" s="10"/>
      <c r="I492" s="10"/>
      <c r="J492" s="8"/>
      <c r="K492" s="8"/>
    </row>
    <row r="493" spans="2:11" s="4" customFormat="1" ht="15" customHeight="1">
      <c r="B493" s="16"/>
      <c r="C493" s="86"/>
      <c r="D493" s="89"/>
      <c r="E493" s="89"/>
      <c r="F493" s="89"/>
      <c r="G493" s="12"/>
      <c r="H493" s="10"/>
      <c r="I493" s="10"/>
      <c r="J493" s="8"/>
      <c r="K493" s="8"/>
    </row>
    <row r="494" spans="2:11" s="4" customFormat="1" ht="15" customHeight="1">
      <c r="B494" s="16"/>
      <c r="C494" s="86"/>
      <c r="D494" s="89"/>
      <c r="E494" s="89"/>
      <c r="F494" s="89"/>
      <c r="G494" s="12"/>
      <c r="H494" s="10"/>
      <c r="I494" s="10"/>
      <c r="J494" s="8"/>
      <c r="K494" s="8"/>
    </row>
    <row r="495" spans="2:11" s="4" customFormat="1" ht="15" customHeight="1">
      <c r="B495" s="16"/>
      <c r="C495" s="86"/>
      <c r="D495" s="89"/>
      <c r="E495" s="89"/>
      <c r="F495" s="89"/>
      <c r="G495" s="12"/>
      <c r="H495" s="10"/>
      <c r="I495" s="10"/>
      <c r="J495" s="8"/>
      <c r="K495" s="8"/>
    </row>
    <row r="496" spans="2:11" s="4" customFormat="1" ht="15" customHeight="1">
      <c r="B496" s="16"/>
      <c r="C496" s="86"/>
      <c r="D496" s="89"/>
      <c r="E496" s="89"/>
      <c r="F496" s="89"/>
      <c r="G496" s="12"/>
      <c r="H496" s="10"/>
      <c r="I496" s="10"/>
      <c r="J496" s="8"/>
      <c r="K496" s="8"/>
    </row>
    <row r="497" spans="2:11" s="4" customFormat="1" ht="15" customHeight="1">
      <c r="B497" s="16"/>
      <c r="C497" s="86"/>
      <c r="D497" s="89"/>
      <c r="E497" s="89"/>
      <c r="F497" s="89"/>
      <c r="G497" s="12"/>
      <c r="H497" s="10"/>
      <c r="I497" s="10"/>
      <c r="J497" s="8"/>
      <c r="K497" s="8"/>
    </row>
    <row r="498" spans="2:11" s="4" customFormat="1" ht="15" customHeight="1">
      <c r="B498" s="16"/>
      <c r="C498" s="86"/>
      <c r="D498" s="89"/>
      <c r="E498" s="89"/>
      <c r="F498" s="89"/>
      <c r="G498" s="12"/>
      <c r="H498" s="10"/>
      <c r="I498" s="10"/>
      <c r="J498" s="8"/>
      <c r="K498" s="8"/>
    </row>
    <row r="499" spans="2:11" s="4" customFormat="1" ht="15" customHeight="1">
      <c r="B499" s="16"/>
      <c r="C499" s="86"/>
      <c r="D499" s="89"/>
      <c r="E499" s="89"/>
      <c r="F499" s="89"/>
      <c r="G499" s="12"/>
      <c r="H499" s="10"/>
      <c r="I499" s="10"/>
      <c r="J499" s="8"/>
      <c r="K499" s="8"/>
    </row>
    <row r="500" spans="2:11" s="4" customFormat="1" ht="15" customHeight="1">
      <c r="B500" s="16"/>
      <c r="C500" s="86"/>
      <c r="D500" s="89"/>
      <c r="E500" s="89"/>
      <c r="F500" s="89"/>
      <c r="G500" s="12"/>
      <c r="H500" s="10"/>
      <c r="I500" s="10"/>
      <c r="J500" s="8"/>
      <c r="K500" s="8"/>
    </row>
    <row r="501" spans="2:11" s="4" customFormat="1" ht="15" customHeight="1">
      <c r="B501" s="16"/>
      <c r="C501" s="86"/>
      <c r="D501" s="89"/>
      <c r="E501" s="89"/>
      <c r="F501" s="89"/>
      <c r="G501" s="12"/>
      <c r="H501" s="10"/>
      <c r="I501" s="10"/>
      <c r="J501" s="8"/>
      <c r="K501" s="8"/>
    </row>
    <row r="502" spans="2:11" s="4" customFormat="1" ht="15" customHeight="1">
      <c r="B502" s="16"/>
      <c r="C502" s="86"/>
      <c r="D502" s="89"/>
      <c r="E502" s="89"/>
      <c r="F502" s="89"/>
      <c r="G502" s="12"/>
      <c r="H502" s="10"/>
      <c r="I502" s="10"/>
      <c r="J502" s="8"/>
      <c r="K502" s="8"/>
    </row>
    <row r="503" spans="2:11" s="4" customFormat="1" ht="15" customHeight="1">
      <c r="B503" s="16"/>
      <c r="C503" s="86"/>
      <c r="D503" s="89"/>
      <c r="E503" s="89"/>
      <c r="F503" s="89"/>
      <c r="G503" s="12"/>
      <c r="H503" s="10"/>
      <c r="I503" s="10"/>
      <c r="J503" s="8"/>
      <c r="K503" s="8"/>
    </row>
    <row r="504" spans="2:11" s="4" customFormat="1" ht="15" customHeight="1">
      <c r="B504" s="16"/>
      <c r="C504" s="86"/>
      <c r="D504" s="89"/>
      <c r="E504" s="89"/>
      <c r="F504" s="89"/>
      <c r="G504" s="12"/>
      <c r="H504" s="10"/>
      <c r="I504" s="10"/>
      <c r="J504" s="8"/>
      <c r="K504" s="8"/>
    </row>
    <row r="505" spans="2:11" s="4" customFormat="1" ht="15" customHeight="1">
      <c r="B505" s="16"/>
      <c r="C505" s="86"/>
      <c r="D505" s="89"/>
      <c r="E505" s="89"/>
      <c r="F505" s="89"/>
      <c r="G505" s="12"/>
      <c r="H505" s="10"/>
      <c r="I505" s="10"/>
      <c r="J505" s="8"/>
      <c r="K505" s="8"/>
    </row>
    <row r="506" spans="2:11" s="4" customFormat="1" ht="15" customHeight="1">
      <c r="B506" s="16"/>
      <c r="C506" s="86"/>
      <c r="D506" s="89"/>
      <c r="E506" s="89"/>
      <c r="F506" s="89"/>
      <c r="G506" s="12"/>
      <c r="H506" s="10"/>
      <c r="I506" s="10"/>
      <c r="J506" s="8"/>
      <c r="K506" s="8"/>
    </row>
    <row r="507" spans="2:11" s="4" customFormat="1" ht="15" customHeight="1">
      <c r="B507" s="16"/>
      <c r="C507" s="86"/>
      <c r="D507" s="89"/>
      <c r="E507" s="89"/>
      <c r="F507" s="89"/>
      <c r="G507" s="12"/>
      <c r="H507" s="10"/>
      <c r="I507" s="10"/>
      <c r="J507" s="8"/>
      <c r="K507" s="8"/>
    </row>
    <row r="508" spans="2:11" s="4" customFormat="1" ht="15" customHeight="1">
      <c r="B508" s="16"/>
      <c r="C508" s="86"/>
      <c r="D508" s="89"/>
      <c r="E508" s="89"/>
      <c r="F508" s="89"/>
      <c r="G508" s="12"/>
      <c r="H508" s="10"/>
      <c r="I508" s="10"/>
      <c r="J508" s="8"/>
      <c r="K508" s="8"/>
    </row>
    <row r="509" spans="2:11" s="4" customFormat="1" ht="15" customHeight="1">
      <c r="B509" s="16"/>
      <c r="C509" s="86"/>
      <c r="D509" s="89"/>
      <c r="E509" s="89"/>
      <c r="F509" s="89"/>
      <c r="G509" s="12"/>
      <c r="H509" s="10"/>
      <c r="I509" s="10"/>
      <c r="J509" s="8"/>
      <c r="K509" s="8"/>
    </row>
    <row r="510" spans="2:11" s="4" customFormat="1" ht="15" customHeight="1">
      <c r="B510" s="16"/>
      <c r="C510" s="86"/>
      <c r="D510" s="89"/>
      <c r="E510" s="89"/>
      <c r="F510" s="89"/>
      <c r="G510" s="12"/>
      <c r="H510" s="10"/>
      <c r="I510" s="10"/>
      <c r="J510" s="8"/>
      <c r="K510" s="8"/>
    </row>
    <row r="511" spans="2:11" s="4" customFormat="1" ht="15" customHeight="1">
      <c r="B511" s="16"/>
      <c r="C511" s="86"/>
      <c r="D511" s="89"/>
      <c r="E511" s="89"/>
      <c r="F511" s="89"/>
      <c r="G511" s="12"/>
      <c r="H511" s="10"/>
      <c r="I511" s="10"/>
      <c r="J511" s="8"/>
      <c r="K511" s="8"/>
    </row>
    <row r="512" spans="2:11" s="4" customFormat="1" ht="15" customHeight="1">
      <c r="B512" s="16"/>
      <c r="C512" s="86"/>
      <c r="D512" s="89"/>
      <c r="E512" s="89"/>
      <c r="F512" s="89"/>
      <c r="G512" s="12"/>
      <c r="H512" s="10"/>
      <c r="I512" s="10"/>
      <c r="J512" s="8"/>
      <c r="K512" s="8"/>
    </row>
    <row r="513" spans="2:11" s="4" customFormat="1" ht="15" customHeight="1">
      <c r="B513" s="16"/>
      <c r="C513" s="86"/>
      <c r="D513" s="89"/>
      <c r="E513" s="89"/>
      <c r="F513" s="89"/>
      <c r="G513" s="12"/>
      <c r="H513" s="10"/>
      <c r="I513" s="10"/>
      <c r="J513" s="8"/>
      <c r="K513" s="8"/>
    </row>
    <row r="514" spans="2:11" s="4" customFormat="1" ht="15" customHeight="1">
      <c r="B514" s="16"/>
      <c r="C514" s="86"/>
      <c r="D514" s="89"/>
      <c r="E514" s="89"/>
      <c r="F514" s="89"/>
      <c r="G514" s="12"/>
      <c r="H514" s="10"/>
      <c r="I514" s="10"/>
      <c r="J514" s="8"/>
      <c r="K514" s="8"/>
    </row>
    <row r="515" spans="2:11" s="4" customFormat="1" ht="15" customHeight="1">
      <c r="B515" s="16"/>
      <c r="C515" s="86"/>
      <c r="D515" s="89"/>
      <c r="E515" s="89"/>
      <c r="F515" s="89"/>
      <c r="G515" s="12"/>
      <c r="H515" s="10"/>
      <c r="I515" s="10"/>
      <c r="J515" s="8"/>
      <c r="K515" s="8"/>
    </row>
    <row r="516" spans="2:11" s="4" customFormat="1" ht="15" customHeight="1">
      <c r="B516" s="16"/>
      <c r="C516" s="86"/>
      <c r="D516" s="89"/>
      <c r="E516" s="89"/>
      <c r="F516" s="89"/>
      <c r="G516" s="12"/>
      <c r="H516" s="10"/>
      <c r="I516" s="10"/>
      <c r="J516" s="8"/>
      <c r="K516" s="8"/>
    </row>
    <row r="517" spans="2:11" s="4" customFormat="1" ht="15" customHeight="1">
      <c r="B517" s="16"/>
      <c r="C517" s="86"/>
      <c r="D517" s="89"/>
      <c r="E517" s="89"/>
      <c r="F517" s="89"/>
      <c r="G517" s="12"/>
      <c r="H517" s="10"/>
      <c r="I517" s="10"/>
      <c r="J517" s="8"/>
      <c r="K517" s="8"/>
    </row>
    <row r="518" spans="2:11" s="4" customFormat="1" ht="15" customHeight="1">
      <c r="B518" s="16"/>
      <c r="C518" s="86"/>
      <c r="D518" s="89"/>
      <c r="E518" s="89"/>
      <c r="F518" s="89"/>
      <c r="G518" s="12"/>
      <c r="H518" s="10"/>
      <c r="I518" s="10"/>
      <c r="J518" s="8"/>
      <c r="K518" s="8"/>
    </row>
    <row r="519" spans="2:11" s="4" customFormat="1" ht="15" customHeight="1">
      <c r="B519" s="16"/>
      <c r="C519" s="86"/>
      <c r="D519" s="89"/>
      <c r="E519" s="89"/>
      <c r="F519" s="89"/>
      <c r="G519" s="12"/>
      <c r="H519" s="10"/>
      <c r="I519" s="10"/>
      <c r="J519" s="8"/>
      <c r="K519" s="8"/>
    </row>
    <row r="520" spans="2:11" s="4" customFormat="1" ht="15" customHeight="1">
      <c r="B520" s="16"/>
      <c r="C520" s="86"/>
      <c r="D520" s="89"/>
      <c r="E520" s="89"/>
      <c r="F520" s="89"/>
      <c r="G520" s="12"/>
      <c r="H520" s="10"/>
      <c r="I520" s="10"/>
      <c r="J520" s="8"/>
      <c r="K520" s="8"/>
    </row>
    <row r="521" spans="2:11" s="4" customFormat="1" ht="15" customHeight="1">
      <c r="B521" s="16"/>
      <c r="C521" s="86"/>
      <c r="D521" s="89"/>
      <c r="E521" s="89"/>
      <c r="F521" s="89"/>
      <c r="G521" s="12"/>
      <c r="H521" s="10"/>
      <c r="I521" s="10"/>
      <c r="J521" s="8"/>
      <c r="K521" s="8"/>
    </row>
    <row r="522" spans="2:11" s="4" customFormat="1" ht="15" customHeight="1">
      <c r="B522" s="16"/>
      <c r="C522" s="86"/>
      <c r="D522" s="89"/>
      <c r="E522" s="89"/>
      <c r="F522" s="89"/>
      <c r="G522" s="12"/>
      <c r="H522" s="10"/>
      <c r="I522" s="10"/>
      <c r="J522" s="8"/>
      <c r="K522" s="8"/>
    </row>
    <row r="523" spans="2:11" s="4" customFormat="1" ht="15" customHeight="1">
      <c r="B523" s="16"/>
      <c r="C523" s="86"/>
      <c r="D523" s="89"/>
      <c r="E523" s="89"/>
      <c r="F523" s="89"/>
      <c r="G523" s="12"/>
      <c r="H523" s="10"/>
      <c r="I523" s="10"/>
      <c r="J523" s="8"/>
      <c r="K523" s="8"/>
    </row>
    <row r="524" spans="2:11" s="4" customFormat="1" ht="15" customHeight="1">
      <c r="B524" s="16"/>
      <c r="C524" s="86"/>
      <c r="D524" s="89"/>
      <c r="E524" s="89"/>
      <c r="F524" s="89"/>
      <c r="G524" s="12"/>
      <c r="H524" s="10"/>
      <c r="I524" s="10"/>
      <c r="J524" s="8"/>
      <c r="K524" s="8"/>
    </row>
    <row r="525" spans="2:11" s="4" customFormat="1" ht="15" customHeight="1">
      <c r="B525" s="16"/>
      <c r="C525" s="86"/>
      <c r="D525" s="89"/>
      <c r="E525" s="89"/>
      <c r="F525" s="89"/>
      <c r="G525" s="12"/>
      <c r="H525" s="10"/>
      <c r="I525" s="10"/>
      <c r="J525" s="8"/>
      <c r="K525" s="8"/>
    </row>
    <row r="526" spans="2:11" s="4" customFormat="1" ht="15" customHeight="1">
      <c r="B526" s="16"/>
      <c r="C526" s="86"/>
      <c r="D526" s="89"/>
      <c r="E526" s="89"/>
      <c r="F526" s="89"/>
      <c r="G526" s="12"/>
      <c r="H526" s="10"/>
      <c r="I526" s="10"/>
      <c r="J526" s="8"/>
      <c r="K526" s="8"/>
    </row>
    <row r="527" spans="2:11" s="4" customFormat="1" ht="15" customHeight="1">
      <c r="B527" s="16"/>
      <c r="C527" s="86"/>
      <c r="D527" s="89"/>
      <c r="E527" s="89"/>
      <c r="F527" s="89"/>
      <c r="G527" s="12"/>
      <c r="H527" s="10"/>
      <c r="I527" s="10"/>
      <c r="J527" s="8"/>
      <c r="K527" s="8"/>
    </row>
    <row r="528" spans="2:11" s="4" customFormat="1" ht="15" customHeight="1">
      <c r="B528" s="16"/>
      <c r="C528" s="86"/>
      <c r="D528" s="89"/>
      <c r="E528" s="89"/>
      <c r="F528" s="89"/>
      <c r="G528" s="12"/>
      <c r="H528" s="10"/>
      <c r="I528" s="10"/>
      <c r="J528" s="8"/>
      <c r="K528" s="8"/>
    </row>
    <row r="529" spans="2:11" s="4" customFormat="1" ht="15" customHeight="1">
      <c r="B529" s="16"/>
      <c r="C529" s="86"/>
      <c r="D529" s="89"/>
      <c r="E529" s="89"/>
      <c r="F529" s="89"/>
      <c r="G529" s="12"/>
      <c r="H529" s="10"/>
      <c r="I529" s="10"/>
      <c r="J529" s="8"/>
      <c r="K529" s="8"/>
    </row>
    <row r="530" spans="2:11" s="4" customFormat="1" ht="15" customHeight="1">
      <c r="B530" s="16"/>
      <c r="C530" s="86"/>
      <c r="D530" s="89"/>
      <c r="E530" s="89"/>
      <c r="F530" s="89"/>
      <c r="G530" s="12"/>
      <c r="H530" s="10"/>
      <c r="I530" s="10"/>
      <c r="J530" s="8"/>
      <c r="K530" s="8"/>
    </row>
    <row r="531" spans="2:11" s="4" customFormat="1" ht="15" customHeight="1">
      <c r="B531" s="16"/>
      <c r="C531" s="86"/>
      <c r="D531" s="89"/>
      <c r="E531" s="89"/>
      <c r="F531" s="89"/>
      <c r="G531" s="12"/>
      <c r="H531" s="10"/>
      <c r="I531" s="10"/>
      <c r="J531" s="8"/>
      <c r="K531" s="8"/>
    </row>
    <row r="532" spans="2:11" s="4" customFormat="1" ht="15" customHeight="1">
      <c r="B532" s="16"/>
      <c r="C532" s="86"/>
      <c r="D532" s="89"/>
      <c r="E532" s="89"/>
      <c r="F532" s="89"/>
      <c r="G532" s="12"/>
      <c r="H532" s="10"/>
      <c r="I532" s="10"/>
      <c r="J532" s="8"/>
      <c r="K532" s="8"/>
    </row>
    <row r="533" spans="2:11" s="4" customFormat="1" ht="15" customHeight="1">
      <c r="B533" s="16"/>
      <c r="C533" s="86"/>
      <c r="D533" s="89"/>
      <c r="E533" s="89"/>
      <c r="F533" s="89"/>
      <c r="G533" s="12"/>
      <c r="H533" s="10"/>
      <c r="I533" s="10"/>
      <c r="J533" s="8"/>
      <c r="K533" s="8"/>
    </row>
    <row r="534" spans="2:11" s="4" customFormat="1" ht="15" customHeight="1">
      <c r="B534" s="16"/>
      <c r="C534" s="86"/>
      <c r="D534" s="89"/>
      <c r="E534" s="89"/>
      <c r="F534" s="89"/>
      <c r="G534" s="12"/>
      <c r="H534" s="10"/>
      <c r="I534" s="10"/>
      <c r="J534" s="8"/>
      <c r="K534" s="8"/>
    </row>
    <row r="535" spans="2:11" s="4" customFormat="1" ht="15" customHeight="1">
      <c r="B535" s="16"/>
      <c r="C535" s="86"/>
      <c r="D535" s="89"/>
      <c r="E535" s="89"/>
      <c r="F535" s="89"/>
      <c r="G535" s="12"/>
      <c r="H535" s="10"/>
      <c r="I535" s="10"/>
      <c r="J535" s="8"/>
      <c r="K535" s="8"/>
    </row>
    <row r="536" spans="2:11" s="4" customFormat="1" ht="15" customHeight="1">
      <c r="B536" s="16"/>
      <c r="C536" s="86"/>
      <c r="D536" s="89"/>
      <c r="E536" s="89"/>
      <c r="F536" s="89"/>
      <c r="G536" s="12"/>
      <c r="H536" s="10"/>
      <c r="I536" s="10"/>
      <c r="J536" s="8"/>
      <c r="K536" s="8"/>
    </row>
    <row r="537" spans="2:11" s="4" customFormat="1" ht="15" customHeight="1">
      <c r="B537" s="16"/>
      <c r="C537" s="86"/>
      <c r="D537" s="89"/>
      <c r="E537" s="89"/>
      <c r="F537" s="89"/>
      <c r="G537" s="12"/>
      <c r="H537" s="10"/>
      <c r="I537" s="10"/>
      <c r="J537" s="8"/>
      <c r="K537" s="8"/>
    </row>
    <row r="538" spans="2:11" s="4" customFormat="1" ht="15" customHeight="1">
      <c r="B538" s="16"/>
      <c r="C538" s="86"/>
      <c r="D538" s="89"/>
      <c r="E538" s="89"/>
      <c r="F538" s="89"/>
      <c r="G538" s="12"/>
      <c r="H538" s="10"/>
      <c r="I538" s="10"/>
      <c r="J538" s="8"/>
      <c r="K538" s="8"/>
    </row>
    <row r="539" spans="2:11" s="4" customFormat="1" ht="15" customHeight="1">
      <c r="B539" s="16"/>
      <c r="C539" s="86"/>
      <c r="D539" s="89"/>
      <c r="E539" s="89"/>
      <c r="F539" s="89"/>
      <c r="G539" s="12"/>
      <c r="H539" s="10"/>
      <c r="I539" s="10"/>
      <c r="J539" s="8"/>
      <c r="K539" s="8"/>
    </row>
    <row r="540" spans="2:11" s="4" customFormat="1" ht="15" customHeight="1">
      <c r="B540" s="16"/>
      <c r="C540" s="86"/>
      <c r="D540" s="89"/>
      <c r="E540" s="89"/>
      <c r="F540" s="89"/>
      <c r="G540" s="12"/>
      <c r="H540" s="10"/>
      <c r="I540" s="10"/>
      <c r="J540" s="8"/>
      <c r="K540" s="8"/>
    </row>
    <row r="541" spans="2:11" s="4" customFormat="1" ht="15" customHeight="1">
      <c r="B541" s="16"/>
      <c r="C541" s="86"/>
      <c r="D541" s="89"/>
      <c r="E541" s="89"/>
      <c r="F541" s="89"/>
      <c r="G541" s="12"/>
      <c r="H541" s="10"/>
      <c r="I541" s="10"/>
      <c r="J541" s="8"/>
      <c r="K541" s="8"/>
    </row>
    <row r="542" spans="2:11" s="4" customFormat="1" ht="15" customHeight="1">
      <c r="B542" s="16"/>
      <c r="C542" s="86"/>
      <c r="D542" s="89"/>
      <c r="E542" s="89"/>
      <c r="F542" s="89"/>
      <c r="G542" s="12"/>
      <c r="H542" s="10"/>
      <c r="I542" s="10"/>
      <c r="J542" s="8"/>
      <c r="K542" s="8"/>
    </row>
    <row r="543" spans="2:11" s="4" customFormat="1" ht="15" customHeight="1">
      <c r="B543" s="16"/>
      <c r="C543" s="86"/>
      <c r="D543" s="89"/>
      <c r="E543" s="89"/>
      <c r="F543" s="89"/>
      <c r="G543" s="12"/>
      <c r="H543" s="10"/>
      <c r="I543" s="10"/>
      <c r="J543" s="8"/>
      <c r="K543" s="8"/>
    </row>
    <row r="544" spans="2:11" s="4" customFormat="1" ht="15" customHeight="1">
      <c r="B544" s="16"/>
      <c r="C544" s="86"/>
      <c r="D544" s="89"/>
      <c r="E544" s="89"/>
      <c r="F544" s="89"/>
      <c r="G544" s="12"/>
      <c r="H544" s="10"/>
      <c r="I544" s="10"/>
      <c r="J544" s="8"/>
      <c r="K544" s="8"/>
    </row>
    <row r="545" spans="2:11" s="4" customFormat="1" ht="15" customHeight="1">
      <c r="B545" s="16"/>
      <c r="C545" s="86"/>
      <c r="D545" s="89"/>
      <c r="E545" s="89"/>
      <c r="F545" s="89"/>
      <c r="G545" s="12"/>
      <c r="H545" s="10"/>
      <c r="I545" s="10"/>
      <c r="J545" s="8"/>
      <c r="K545" s="8"/>
    </row>
    <row r="546" spans="2:11" s="4" customFormat="1" ht="15" customHeight="1">
      <c r="B546" s="16"/>
      <c r="C546" s="86"/>
      <c r="D546" s="89"/>
      <c r="E546" s="89"/>
      <c r="F546" s="89"/>
      <c r="G546" s="12"/>
      <c r="H546" s="10"/>
      <c r="I546" s="10"/>
      <c r="J546" s="8"/>
      <c r="K546" s="8"/>
    </row>
    <row r="547" spans="2:11" s="4" customFormat="1" ht="15" customHeight="1">
      <c r="B547" s="16"/>
      <c r="C547" s="86"/>
      <c r="D547" s="89"/>
      <c r="E547" s="89"/>
      <c r="F547" s="89"/>
      <c r="G547" s="12"/>
      <c r="H547" s="10"/>
      <c r="I547" s="10"/>
      <c r="J547" s="8"/>
      <c r="K547" s="8"/>
    </row>
    <row r="548" spans="2:11" s="4" customFormat="1" ht="15" customHeight="1">
      <c r="B548" s="16"/>
      <c r="C548" s="86"/>
      <c r="D548" s="89"/>
      <c r="E548" s="89"/>
      <c r="F548" s="89"/>
      <c r="G548" s="12"/>
      <c r="H548" s="10"/>
      <c r="I548" s="10"/>
      <c r="J548" s="8"/>
      <c r="K548" s="8"/>
    </row>
    <row r="549" spans="2:11" s="4" customFormat="1" ht="15" customHeight="1">
      <c r="B549" s="16"/>
      <c r="C549" s="86"/>
      <c r="D549" s="86"/>
      <c r="E549" s="86"/>
      <c r="F549" s="86"/>
      <c r="G549" s="10"/>
      <c r="H549" s="10"/>
      <c r="I549" s="10"/>
      <c r="J549" s="8"/>
      <c r="K549" s="8"/>
    </row>
    <row r="550" spans="2:11" s="4" customFormat="1" ht="15" customHeight="1">
      <c r="B550" s="16"/>
      <c r="C550" s="86"/>
      <c r="D550" s="86"/>
      <c r="E550" s="86"/>
      <c r="F550" s="86"/>
      <c r="G550" s="10"/>
      <c r="H550" s="10"/>
      <c r="I550" s="10"/>
      <c r="J550" s="8"/>
      <c r="K550" s="8"/>
    </row>
    <row r="551" spans="2:11" s="4" customFormat="1" ht="15" customHeight="1">
      <c r="B551" s="16"/>
      <c r="C551" s="86"/>
      <c r="D551" s="86"/>
      <c r="E551" s="86"/>
      <c r="F551" s="86"/>
      <c r="G551" s="10"/>
      <c r="H551" s="10"/>
      <c r="I551" s="10"/>
      <c r="J551" s="8"/>
      <c r="K551" s="8"/>
    </row>
    <row r="552" spans="2:11" s="4" customFormat="1" ht="15" customHeight="1">
      <c r="B552" s="16"/>
      <c r="C552" s="86"/>
      <c r="D552" s="86"/>
      <c r="E552" s="86"/>
      <c r="F552" s="86"/>
      <c r="G552" s="10"/>
      <c r="H552" s="10"/>
      <c r="I552" s="10"/>
      <c r="J552" s="8"/>
      <c r="K552" s="8"/>
    </row>
    <row r="553" spans="2:11" s="4" customFormat="1" ht="15" customHeight="1">
      <c r="B553" s="16"/>
      <c r="C553" s="86"/>
      <c r="D553" s="86"/>
      <c r="E553" s="86"/>
      <c r="F553" s="86"/>
      <c r="G553" s="10"/>
      <c r="H553" s="10"/>
      <c r="I553" s="10"/>
      <c r="J553" s="8"/>
      <c r="K553" s="8"/>
    </row>
    <row r="554" spans="2:11" s="4" customFormat="1" ht="15" customHeight="1">
      <c r="B554" s="16"/>
      <c r="C554" s="86"/>
      <c r="D554" s="89"/>
      <c r="E554" s="89"/>
      <c r="F554" s="89"/>
      <c r="G554" s="12"/>
      <c r="H554" s="10"/>
      <c r="I554" s="10"/>
      <c r="J554" s="8"/>
      <c r="K554" s="8"/>
    </row>
    <row r="555" spans="2:11" s="4" customFormat="1" ht="15" customHeight="1">
      <c r="B555" s="16"/>
      <c r="C555" s="86"/>
      <c r="D555" s="89"/>
      <c r="E555" s="89"/>
      <c r="F555" s="89"/>
      <c r="G555" s="12"/>
      <c r="H555" s="10"/>
      <c r="I555" s="10"/>
      <c r="J555" s="8"/>
      <c r="K555" s="8"/>
    </row>
    <row r="556" spans="2:11" s="4" customFormat="1" ht="15" customHeight="1">
      <c r="B556" s="16"/>
      <c r="C556" s="86"/>
      <c r="D556" s="89"/>
      <c r="E556" s="89"/>
      <c r="F556" s="89"/>
      <c r="G556" s="12"/>
      <c r="H556" s="10"/>
      <c r="I556" s="10"/>
      <c r="J556" s="8"/>
      <c r="K556" s="8"/>
    </row>
    <row r="557" spans="2:11" s="4" customFormat="1" ht="15" customHeight="1">
      <c r="B557" s="16"/>
      <c r="C557" s="86"/>
      <c r="D557" s="89"/>
      <c r="E557" s="89"/>
      <c r="F557" s="89"/>
      <c r="G557" s="12"/>
      <c r="H557" s="10"/>
      <c r="I557" s="10"/>
      <c r="J557" s="8"/>
      <c r="K557" s="8"/>
    </row>
    <row r="558" spans="2:11" s="4" customFormat="1" ht="15" customHeight="1">
      <c r="B558" s="16"/>
      <c r="C558" s="86"/>
      <c r="D558" s="89"/>
      <c r="E558" s="89"/>
      <c r="F558" s="89"/>
      <c r="G558" s="12"/>
      <c r="H558" s="10"/>
      <c r="I558" s="10"/>
      <c r="J558" s="8"/>
      <c r="K558" s="8"/>
    </row>
    <row r="559" spans="2:11" s="4" customFormat="1" ht="15" customHeight="1">
      <c r="B559" s="16"/>
      <c r="C559" s="86"/>
      <c r="D559" s="89"/>
      <c r="E559" s="89"/>
      <c r="F559" s="89"/>
      <c r="G559" s="12"/>
      <c r="H559" s="10"/>
      <c r="I559" s="10"/>
      <c r="J559" s="8"/>
      <c r="K559" s="8"/>
    </row>
    <row r="560" spans="2:11" s="4" customFormat="1" ht="15" customHeight="1">
      <c r="B560" s="16"/>
      <c r="C560" s="86"/>
      <c r="D560" s="89"/>
      <c r="E560" s="89"/>
      <c r="F560" s="89"/>
      <c r="G560" s="12"/>
      <c r="H560" s="10"/>
      <c r="I560" s="10"/>
      <c r="J560" s="8"/>
      <c r="K560" s="8"/>
    </row>
    <row r="561" spans="2:11" s="4" customFormat="1" ht="15" customHeight="1">
      <c r="B561" s="16"/>
      <c r="C561" s="86"/>
      <c r="D561" s="89"/>
      <c r="E561" s="89"/>
      <c r="F561" s="89"/>
      <c r="G561" s="12"/>
      <c r="H561" s="10"/>
      <c r="I561" s="10"/>
      <c r="J561" s="8"/>
      <c r="K561" s="8"/>
    </row>
    <row r="562" spans="2:11" s="4" customFormat="1" ht="15" customHeight="1">
      <c r="B562" s="16"/>
      <c r="C562" s="86"/>
      <c r="D562" s="89"/>
      <c r="E562" s="89"/>
      <c r="F562" s="89"/>
      <c r="G562" s="12"/>
      <c r="H562" s="10"/>
      <c r="I562" s="10"/>
      <c r="J562" s="8"/>
      <c r="K562" s="8"/>
    </row>
    <row r="563" spans="2:11" s="4" customFormat="1" ht="15" customHeight="1">
      <c r="B563" s="16"/>
      <c r="C563" s="86"/>
      <c r="D563" s="89"/>
      <c r="E563" s="89"/>
      <c r="F563" s="89"/>
      <c r="G563" s="12"/>
      <c r="H563" s="10"/>
      <c r="I563" s="10"/>
      <c r="J563" s="8"/>
      <c r="K563" s="8"/>
    </row>
    <row r="564" spans="2:11" s="4" customFormat="1" ht="15" customHeight="1">
      <c r="B564" s="16"/>
      <c r="C564" s="86"/>
      <c r="D564" s="89"/>
      <c r="E564" s="89"/>
      <c r="F564" s="89"/>
      <c r="G564" s="12"/>
      <c r="H564" s="10"/>
      <c r="I564" s="10"/>
      <c r="J564" s="8"/>
      <c r="K564" s="8"/>
    </row>
    <row r="565" spans="2:11" s="4" customFormat="1" ht="15" customHeight="1">
      <c r="B565" s="16"/>
      <c r="C565" s="86"/>
      <c r="D565" s="89"/>
      <c r="E565" s="89"/>
      <c r="F565" s="89"/>
      <c r="G565" s="12"/>
      <c r="H565" s="10"/>
      <c r="I565" s="10"/>
      <c r="J565" s="8"/>
      <c r="K565" s="8"/>
    </row>
    <row r="566" spans="2:11" s="4" customFormat="1" ht="15" customHeight="1">
      <c r="B566" s="16"/>
      <c r="C566" s="86"/>
      <c r="D566" s="89"/>
      <c r="E566" s="89"/>
      <c r="F566" s="89"/>
      <c r="G566" s="12"/>
      <c r="H566" s="10"/>
      <c r="I566" s="10"/>
      <c r="J566" s="8"/>
      <c r="K566" s="8"/>
    </row>
    <row r="567" spans="2:11" s="4" customFormat="1" ht="15" customHeight="1">
      <c r="B567" s="16"/>
      <c r="C567" s="86"/>
      <c r="D567" s="89"/>
      <c r="E567" s="89"/>
      <c r="F567" s="89"/>
      <c r="G567" s="12"/>
      <c r="H567" s="10"/>
      <c r="I567" s="10"/>
      <c r="J567" s="8"/>
      <c r="K567" s="8"/>
    </row>
    <row r="568" spans="2:11" s="4" customFormat="1" ht="15" customHeight="1">
      <c r="B568" s="16"/>
      <c r="C568" s="86"/>
      <c r="D568" s="89"/>
      <c r="E568" s="89"/>
      <c r="F568" s="89"/>
      <c r="G568" s="12"/>
      <c r="H568" s="10"/>
      <c r="I568" s="10"/>
      <c r="J568" s="8"/>
      <c r="K568" s="8"/>
    </row>
    <row r="569" spans="2:11" s="4" customFormat="1" ht="15" customHeight="1">
      <c r="B569" s="16"/>
      <c r="C569" s="86"/>
      <c r="D569" s="89"/>
      <c r="E569" s="89"/>
      <c r="F569" s="89"/>
      <c r="G569" s="12"/>
      <c r="H569" s="10"/>
      <c r="I569" s="10"/>
      <c r="J569" s="8"/>
      <c r="K569" s="8"/>
    </row>
    <row r="570" spans="2:11" s="4" customFormat="1" ht="15" customHeight="1">
      <c r="B570" s="16"/>
      <c r="C570" s="86"/>
      <c r="D570" s="89"/>
      <c r="E570" s="89"/>
      <c r="F570" s="89"/>
      <c r="G570" s="12"/>
      <c r="H570" s="10"/>
      <c r="I570" s="10"/>
      <c r="J570" s="8"/>
      <c r="K570" s="8"/>
    </row>
    <row r="571" spans="2:11" s="4" customFormat="1" ht="15" customHeight="1">
      <c r="B571" s="16"/>
      <c r="C571" s="86"/>
      <c r="D571" s="89"/>
      <c r="E571" s="89"/>
      <c r="F571" s="89"/>
      <c r="G571" s="12"/>
      <c r="H571" s="10"/>
      <c r="I571" s="10"/>
      <c r="J571" s="8"/>
      <c r="K571" s="8"/>
    </row>
    <row r="572" spans="2:11" s="4" customFormat="1" ht="15" customHeight="1">
      <c r="B572" s="16"/>
      <c r="C572" s="86"/>
      <c r="D572" s="89"/>
      <c r="E572" s="89"/>
      <c r="F572" s="89"/>
      <c r="G572" s="12"/>
      <c r="H572" s="10"/>
      <c r="I572" s="10"/>
      <c r="J572" s="8"/>
      <c r="K572" s="8"/>
    </row>
    <row r="573" spans="2:11" s="4" customFormat="1" ht="15" customHeight="1">
      <c r="B573" s="16"/>
      <c r="C573" s="86"/>
      <c r="D573" s="89"/>
      <c r="E573" s="89"/>
      <c r="F573" s="89"/>
      <c r="G573" s="12"/>
      <c r="H573" s="10"/>
      <c r="I573" s="10"/>
      <c r="J573" s="8"/>
      <c r="K573" s="8"/>
    </row>
    <row r="574" spans="4:7" ht="15" customHeight="1">
      <c r="D574" s="91"/>
      <c r="E574" s="91"/>
      <c r="F574" s="91"/>
      <c r="G574" s="35"/>
    </row>
    <row r="575" spans="4:7" ht="15" customHeight="1">
      <c r="D575" s="91"/>
      <c r="E575" s="91"/>
      <c r="F575" s="91"/>
      <c r="G575" s="35"/>
    </row>
    <row r="576" spans="4:7" ht="15" customHeight="1">
      <c r="D576" s="91"/>
      <c r="E576" s="91"/>
      <c r="F576" s="91"/>
      <c r="G576" s="35"/>
    </row>
    <row r="577" spans="4:7" ht="15" customHeight="1">
      <c r="D577" s="91"/>
      <c r="E577" s="91"/>
      <c r="F577" s="91"/>
      <c r="G577" s="35"/>
    </row>
    <row r="578" spans="4:7" ht="15" customHeight="1">
      <c r="D578" s="91"/>
      <c r="E578" s="91"/>
      <c r="F578" s="91"/>
      <c r="G578" s="35"/>
    </row>
    <row r="579" spans="4:7" ht="15" customHeight="1">
      <c r="D579" s="91"/>
      <c r="E579" s="91"/>
      <c r="F579" s="91"/>
      <c r="G579" s="35"/>
    </row>
    <row r="580" spans="4:7" ht="15" customHeight="1">
      <c r="D580" s="91"/>
      <c r="E580" s="91"/>
      <c r="F580" s="91"/>
      <c r="G580" s="35"/>
    </row>
    <row r="581" spans="4:7" ht="15" customHeight="1">
      <c r="D581" s="91"/>
      <c r="E581" s="91"/>
      <c r="F581" s="91"/>
      <c r="G581" s="35"/>
    </row>
    <row r="582" spans="4:7" ht="15" customHeight="1">
      <c r="D582" s="91"/>
      <c r="E582" s="91"/>
      <c r="F582" s="91"/>
      <c r="G582" s="35"/>
    </row>
    <row r="583" spans="4:7" ht="15" customHeight="1">
      <c r="D583" s="91"/>
      <c r="E583" s="91"/>
      <c r="F583" s="91"/>
      <c r="G583" s="35"/>
    </row>
    <row r="584" spans="4:7" ht="15" customHeight="1">
      <c r="D584" s="91"/>
      <c r="E584" s="91"/>
      <c r="F584" s="91"/>
      <c r="G584" s="35"/>
    </row>
    <row r="585" spans="4:7" ht="15" customHeight="1">
      <c r="D585" s="91"/>
      <c r="E585" s="91"/>
      <c r="F585" s="91"/>
      <c r="G585" s="35"/>
    </row>
    <row r="586" spans="4:7" ht="15" customHeight="1">
      <c r="D586" s="91"/>
      <c r="E586" s="91"/>
      <c r="F586" s="91"/>
      <c r="G586" s="35"/>
    </row>
    <row r="587" spans="4:7" ht="15" customHeight="1">
      <c r="D587" s="91"/>
      <c r="E587" s="91"/>
      <c r="F587" s="91"/>
      <c r="G587" s="35"/>
    </row>
    <row r="588" spans="4:7" ht="15" customHeight="1">
      <c r="D588" s="91"/>
      <c r="E588" s="91"/>
      <c r="F588" s="91"/>
      <c r="G588" s="35"/>
    </row>
    <row r="589" spans="4:7" ht="15" customHeight="1">
      <c r="D589" s="91"/>
      <c r="E589" s="91"/>
      <c r="F589" s="91"/>
      <c r="G589" s="35"/>
    </row>
    <row r="590" spans="4:7" ht="15" customHeight="1">
      <c r="D590" s="91"/>
      <c r="E590" s="91"/>
      <c r="F590" s="91"/>
      <c r="G590" s="35"/>
    </row>
    <row r="591" spans="4:7" ht="15" customHeight="1">
      <c r="D591" s="91"/>
      <c r="E591" s="91"/>
      <c r="F591" s="91"/>
      <c r="G591" s="35"/>
    </row>
    <row r="592" spans="4:7" ht="15" customHeight="1">
      <c r="D592" s="91"/>
      <c r="E592" s="91"/>
      <c r="F592" s="91"/>
      <c r="G592" s="35"/>
    </row>
    <row r="593" spans="4:7" ht="15" customHeight="1">
      <c r="D593" s="91"/>
      <c r="E593" s="91"/>
      <c r="F593" s="91"/>
      <c r="G593" s="35"/>
    </row>
    <row r="594" spans="4:7" ht="15" customHeight="1">
      <c r="D594" s="91"/>
      <c r="E594" s="91"/>
      <c r="F594" s="91"/>
      <c r="G594" s="35"/>
    </row>
    <row r="597" spans="4:7" ht="15" customHeight="1">
      <c r="D597" s="91"/>
      <c r="E597" s="91"/>
      <c r="F597" s="91"/>
      <c r="G597" s="35"/>
    </row>
    <row r="598" spans="4:7" ht="15" customHeight="1">
      <c r="D598" s="91"/>
      <c r="E598" s="91"/>
      <c r="F598" s="91"/>
      <c r="G598" s="35"/>
    </row>
    <row r="599" spans="4:7" ht="15" customHeight="1">
      <c r="D599" s="91"/>
      <c r="E599" s="91"/>
      <c r="F599" s="91"/>
      <c r="G599" s="35"/>
    </row>
    <row r="600" spans="4:7" ht="15" customHeight="1">
      <c r="D600" s="91"/>
      <c r="E600" s="91"/>
      <c r="F600" s="91"/>
      <c r="G600" s="35"/>
    </row>
    <row r="601" spans="4:7" ht="15" customHeight="1">
      <c r="D601" s="91"/>
      <c r="E601" s="91"/>
      <c r="F601" s="91"/>
      <c r="G601" s="35"/>
    </row>
    <row r="602" spans="4:7" ht="15" customHeight="1">
      <c r="D602" s="91"/>
      <c r="E602" s="91"/>
      <c r="F602" s="91"/>
      <c r="G602" s="35"/>
    </row>
    <row r="603" spans="4:7" ht="15" customHeight="1">
      <c r="D603" s="91"/>
      <c r="E603" s="91"/>
      <c r="F603" s="91"/>
      <c r="G603" s="35"/>
    </row>
    <row r="604" spans="4:7" ht="15" customHeight="1">
      <c r="D604" s="91"/>
      <c r="E604" s="91"/>
      <c r="F604" s="91"/>
      <c r="G604" s="35"/>
    </row>
    <row r="605" spans="4:7" ht="15" customHeight="1">
      <c r="D605" s="91"/>
      <c r="E605" s="91"/>
      <c r="F605" s="91"/>
      <c r="G605" s="35"/>
    </row>
    <row r="606" spans="4:7" ht="15" customHeight="1">
      <c r="D606" s="91"/>
      <c r="E606" s="91"/>
      <c r="F606" s="91"/>
      <c r="G606" s="35"/>
    </row>
    <row r="607" spans="4:7" ht="15" customHeight="1">
      <c r="D607" s="91"/>
      <c r="E607" s="91"/>
      <c r="F607" s="91"/>
      <c r="G607" s="35"/>
    </row>
    <row r="608" spans="4:7" ht="15" customHeight="1">
      <c r="D608" s="91"/>
      <c r="E608" s="91"/>
      <c r="F608" s="91"/>
      <c r="G608" s="35"/>
    </row>
    <row r="609" spans="4:7" ht="15" customHeight="1">
      <c r="D609" s="91"/>
      <c r="E609" s="91"/>
      <c r="F609" s="91"/>
      <c r="G609" s="35"/>
    </row>
    <row r="610" spans="4:7" ht="15" customHeight="1">
      <c r="D610" s="91"/>
      <c r="E610" s="91"/>
      <c r="F610" s="91"/>
      <c r="G610" s="35"/>
    </row>
    <row r="611" spans="4:7" ht="15" customHeight="1">
      <c r="D611" s="91"/>
      <c r="E611" s="91"/>
      <c r="F611" s="91"/>
      <c r="G611" s="35"/>
    </row>
    <row r="612" spans="4:7" ht="15" customHeight="1">
      <c r="D612" s="91"/>
      <c r="E612" s="91"/>
      <c r="F612" s="91"/>
      <c r="G612" s="35"/>
    </row>
    <row r="613" spans="4:7" ht="15" customHeight="1">
      <c r="D613" s="91"/>
      <c r="E613" s="91"/>
      <c r="F613" s="91"/>
      <c r="G613" s="35"/>
    </row>
    <row r="614" spans="4:7" ht="15" customHeight="1">
      <c r="D614" s="91"/>
      <c r="E614" s="91"/>
      <c r="F614" s="91"/>
      <c r="G614" s="35"/>
    </row>
    <row r="615" spans="4:7" ht="15" customHeight="1">
      <c r="D615" s="91"/>
      <c r="E615" s="91"/>
      <c r="F615" s="91"/>
      <c r="G615" s="35"/>
    </row>
    <row r="616" spans="4:7" ht="15" customHeight="1">
      <c r="D616" s="91"/>
      <c r="E616" s="91"/>
      <c r="F616" s="91"/>
      <c r="G616" s="35"/>
    </row>
    <row r="617" spans="4:7" ht="15" customHeight="1">
      <c r="D617" s="91"/>
      <c r="E617" s="91"/>
      <c r="F617" s="91"/>
      <c r="G617" s="35"/>
    </row>
    <row r="618" spans="4:7" ht="15" customHeight="1">
      <c r="D618" s="91"/>
      <c r="E618" s="91"/>
      <c r="F618" s="91"/>
      <c r="G618" s="35"/>
    </row>
    <row r="619" spans="4:7" ht="15" customHeight="1">
      <c r="D619" s="91"/>
      <c r="E619" s="91"/>
      <c r="F619" s="91"/>
      <c r="G619" s="35"/>
    </row>
    <row r="620" spans="4:7" ht="15" customHeight="1">
      <c r="D620" s="91"/>
      <c r="E620" s="91"/>
      <c r="F620" s="91"/>
      <c r="G620" s="35"/>
    </row>
    <row r="621" spans="4:7" ht="15" customHeight="1">
      <c r="D621" s="91"/>
      <c r="E621" s="91"/>
      <c r="F621" s="91"/>
      <c r="G621" s="35"/>
    </row>
    <row r="622" spans="4:7" ht="15" customHeight="1">
      <c r="D622" s="91"/>
      <c r="E622" s="91"/>
      <c r="F622" s="91"/>
      <c r="G622" s="35"/>
    </row>
    <row r="623" spans="4:7" ht="15" customHeight="1">
      <c r="D623" s="91"/>
      <c r="E623" s="91"/>
      <c r="F623" s="91"/>
      <c r="G623" s="35"/>
    </row>
    <row r="624" spans="4:7" ht="15" customHeight="1">
      <c r="D624" s="91"/>
      <c r="E624" s="91"/>
      <c r="F624" s="91"/>
      <c r="G624" s="35"/>
    </row>
    <row r="625" spans="4:7" ht="15" customHeight="1">
      <c r="D625" s="91"/>
      <c r="E625" s="91"/>
      <c r="F625" s="91"/>
      <c r="G625" s="35"/>
    </row>
    <row r="626" spans="4:7" ht="15" customHeight="1">
      <c r="D626" s="91"/>
      <c r="E626" s="91"/>
      <c r="F626" s="91"/>
      <c r="G626" s="35"/>
    </row>
    <row r="627" spans="4:7" ht="15" customHeight="1">
      <c r="D627" s="91"/>
      <c r="E627" s="91"/>
      <c r="F627" s="91"/>
      <c r="G627" s="35"/>
    </row>
    <row r="628" spans="4:7" ht="15" customHeight="1">
      <c r="D628" s="91"/>
      <c r="E628" s="91"/>
      <c r="F628" s="91"/>
      <c r="G628" s="35"/>
    </row>
    <row r="629" spans="4:7" ht="15" customHeight="1">
      <c r="D629" s="91"/>
      <c r="E629" s="91"/>
      <c r="F629" s="91"/>
      <c r="G629" s="35"/>
    </row>
    <row r="630" spans="4:7" ht="15" customHeight="1">
      <c r="D630" s="91"/>
      <c r="E630" s="91"/>
      <c r="F630" s="91"/>
      <c r="G630" s="35"/>
    </row>
    <row r="631" spans="4:7" ht="15" customHeight="1">
      <c r="D631" s="91"/>
      <c r="E631" s="91"/>
      <c r="F631" s="91"/>
      <c r="G631" s="35"/>
    </row>
    <row r="632" spans="4:7" ht="15" customHeight="1">
      <c r="D632" s="91"/>
      <c r="E632" s="91"/>
      <c r="F632" s="91"/>
      <c r="G632" s="35"/>
    </row>
    <row r="633" spans="4:7" ht="15" customHeight="1">
      <c r="D633" s="91"/>
      <c r="E633" s="91"/>
      <c r="F633" s="91"/>
      <c r="G633" s="35"/>
    </row>
    <row r="634" spans="4:7" ht="15" customHeight="1">
      <c r="D634" s="91"/>
      <c r="E634" s="91"/>
      <c r="F634" s="91"/>
      <c r="G634" s="35"/>
    </row>
    <row r="635" spans="4:7" ht="15" customHeight="1">
      <c r="D635" s="91"/>
      <c r="E635" s="91"/>
      <c r="F635" s="91"/>
      <c r="G635" s="35"/>
    </row>
    <row r="636" spans="4:7" ht="15" customHeight="1">
      <c r="D636" s="91"/>
      <c r="E636" s="91"/>
      <c r="F636" s="91"/>
      <c r="G636" s="35"/>
    </row>
    <row r="637" spans="4:7" ht="15" customHeight="1">
      <c r="D637" s="91"/>
      <c r="E637" s="91"/>
      <c r="F637" s="91"/>
      <c r="G637" s="35"/>
    </row>
    <row r="638" spans="4:7" ht="15" customHeight="1">
      <c r="D638" s="91"/>
      <c r="E638" s="91"/>
      <c r="F638" s="91"/>
      <c r="G638" s="35"/>
    </row>
    <row r="639" spans="4:7" ht="15" customHeight="1">
      <c r="D639" s="92"/>
      <c r="E639" s="92"/>
      <c r="F639" s="92"/>
      <c r="G639" s="35"/>
    </row>
    <row r="640" spans="4:7" ht="15" customHeight="1">
      <c r="D640" s="92"/>
      <c r="E640" s="92"/>
      <c r="F640" s="92"/>
      <c r="G640" s="35"/>
    </row>
    <row r="641" spans="4:7" ht="15" customHeight="1">
      <c r="D641" s="92"/>
      <c r="E641" s="92"/>
      <c r="F641" s="92"/>
      <c r="G641" s="35"/>
    </row>
    <row r="642" spans="4:7" ht="15" customHeight="1">
      <c r="D642" s="92"/>
      <c r="E642" s="92"/>
      <c r="F642" s="92"/>
      <c r="G642" s="35"/>
    </row>
    <row r="643" spans="4:7" ht="15" customHeight="1">
      <c r="D643" s="92"/>
      <c r="E643" s="92"/>
      <c r="F643" s="92"/>
      <c r="G643" s="35"/>
    </row>
    <row r="644" spans="4:7" ht="15" customHeight="1">
      <c r="D644" s="92"/>
      <c r="E644" s="92"/>
      <c r="F644" s="92"/>
      <c r="G644" s="35"/>
    </row>
    <row r="645" spans="4:7" ht="15" customHeight="1">
      <c r="D645" s="92"/>
      <c r="E645" s="92"/>
      <c r="F645" s="92"/>
      <c r="G645" s="35"/>
    </row>
    <row r="646" spans="4:7" ht="15" customHeight="1">
      <c r="D646" s="92"/>
      <c r="E646" s="92"/>
      <c r="F646" s="92"/>
      <c r="G646" s="35"/>
    </row>
    <row r="647" spans="4:7" ht="15" customHeight="1">
      <c r="D647" s="92"/>
      <c r="E647" s="92"/>
      <c r="F647" s="92"/>
      <c r="G647" s="35"/>
    </row>
    <row r="648" spans="4:7" ht="15" customHeight="1">
      <c r="D648" s="92"/>
      <c r="E648" s="92"/>
      <c r="F648" s="92"/>
      <c r="G648" s="35"/>
    </row>
    <row r="649" spans="4:7" ht="15" customHeight="1">
      <c r="D649" s="92"/>
      <c r="E649" s="92"/>
      <c r="F649" s="92"/>
      <c r="G649" s="35"/>
    </row>
    <row r="650" spans="4:7" ht="15" customHeight="1">
      <c r="D650" s="92"/>
      <c r="E650" s="92"/>
      <c r="F650" s="92"/>
      <c r="G650" s="35"/>
    </row>
    <row r="651" spans="4:7" ht="15" customHeight="1">
      <c r="D651" s="92"/>
      <c r="E651" s="92"/>
      <c r="F651" s="92"/>
      <c r="G651" s="35"/>
    </row>
    <row r="652" spans="4:7" ht="15" customHeight="1">
      <c r="D652" s="92"/>
      <c r="E652" s="92"/>
      <c r="F652" s="92"/>
      <c r="G652" s="35"/>
    </row>
    <row r="653" spans="4:7" ht="15" customHeight="1">
      <c r="D653" s="92"/>
      <c r="E653" s="92"/>
      <c r="F653" s="92"/>
      <c r="G653" s="35"/>
    </row>
    <row r="654" spans="4:7" ht="15" customHeight="1">
      <c r="D654" s="92"/>
      <c r="E654" s="92"/>
      <c r="F654" s="92"/>
      <c r="G654" s="35"/>
    </row>
    <row r="655" spans="4:7" ht="15" customHeight="1">
      <c r="D655" s="92"/>
      <c r="E655" s="92"/>
      <c r="F655" s="92"/>
      <c r="G655" s="35"/>
    </row>
    <row r="656" spans="4:7" ht="15" customHeight="1">
      <c r="D656" s="92"/>
      <c r="E656" s="92"/>
      <c r="F656" s="92"/>
      <c r="G656" s="35"/>
    </row>
    <row r="657" spans="4:7" ht="15" customHeight="1">
      <c r="D657" s="92"/>
      <c r="E657" s="92"/>
      <c r="F657" s="92"/>
      <c r="G657" s="35"/>
    </row>
    <row r="658" spans="4:7" ht="15" customHeight="1">
      <c r="D658" s="92"/>
      <c r="E658" s="92"/>
      <c r="F658" s="92"/>
      <c r="G658" s="35"/>
    </row>
    <row r="659" spans="4:7" ht="15" customHeight="1">
      <c r="D659" s="92"/>
      <c r="E659" s="92"/>
      <c r="F659" s="92"/>
      <c r="G659" s="35"/>
    </row>
    <row r="660" spans="4:7" ht="15" customHeight="1">
      <c r="D660" s="92"/>
      <c r="E660" s="92"/>
      <c r="F660" s="92"/>
      <c r="G660" s="35"/>
    </row>
    <row r="661" spans="4:7" ht="15" customHeight="1">
      <c r="D661" s="92"/>
      <c r="E661" s="92"/>
      <c r="F661" s="92"/>
      <c r="G661" s="35"/>
    </row>
    <row r="662" spans="4:7" ht="15" customHeight="1">
      <c r="D662" s="92"/>
      <c r="E662" s="92"/>
      <c r="F662" s="92"/>
      <c r="G662" s="35"/>
    </row>
    <row r="663" spans="4:7" ht="15" customHeight="1">
      <c r="D663" s="92"/>
      <c r="E663" s="92"/>
      <c r="F663" s="92"/>
      <c r="G663" s="35"/>
    </row>
    <row r="664" spans="4:7" ht="15" customHeight="1">
      <c r="D664" s="92"/>
      <c r="E664" s="92"/>
      <c r="F664" s="92"/>
      <c r="G664" s="35"/>
    </row>
    <row r="665" spans="4:7" ht="15" customHeight="1">
      <c r="D665" s="92"/>
      <c r="E665" s="92"/>
      <c r="F665" s="92"/>
      <c r="G665" s="35"/>
    </row>
    <row r="666" spans="4:7" ht="15" customHeight="1">
      <c r="D666" s="92"/>
      <c r="E666" s="92"/>
      <c r="F666" s="92"/>
      <c r="G666" s="35"/>
    </row>
    <row r="667" spans="4:7" ht="15" customHeight="1">
      <c r="D667" s="92"/>
      <c r="E667" s="92"/>
      <c r="F667" s="92"/>
      <c r="G667" s="35"/>
    </row>
    <row r="668" spans="4:7" ht="15" customHeight="1">
      <c r="D668" s="92"/>
      <c r="E668" s="92"/>
      <c r="F668" s="92"/>
      <c r="G668" s="35"/>
    </row>
    <row r="669" spans="4:7" ht="15" customHeight="1">
      <c r="D669" s="92"/>
      <c r="E669" s="92"/>
      <c r="F669" s="92"/>
      <c r="G669" s="35"/>
    </row>
    <row r="670" spans="4:7" ht="15" customHeight="1">
      <c r="D670" s="92"/>
      <c r="E670" s="92"/>
      <c r="F670" s="92"/>
      <c r="G670" s="35"/>
    </row>
    <row r="671" spans="4:7" ht="15" customHeight="1">
      <c r="D671" s="92"/>
      <c r="E671" s="92"/>
      <c r="F671" s="92"/>
      <c r="G671" s="35"/>
    </row>
    <row r="672" spans="4:7" ht="15" customHeight="1">
      <c r="D672" s="92"/>
      <c r="E672" s="92"/>
      <c r="F672" s="92"/>
      <c r="G672" s="35"/>
    </row>
    <row r="673" spans="4:7" ht="15" customHeight="1">
      <c r="D673" s="92"/>
      <c r="E673" s="92"/>
      <c r="F673" s="92"/>
      <c r="G673" s="35"/>
    </row>
    <row r="674" spans="4:7" ht="15" customHeight="1">
      <c r="D674" s="92"/>
      <c r="E674" s="92"/>
      <c r="F674" s="92"/>
      <c r="G674" s="35"/>
    </row>
    <row r="675" spans="4:7" ht="15" customHeight="1">
      <c r="D675" s="92"/>
      <c r="E675" s="92"/>
      <c r="F675" s="92"/>
      <c r="G675" s="35"/>
    </row>
    <row r="676" spans="4:7" ht="15" customHeight="1">
      <c r="D676" s="92"/>
      <c r="E676" s="92"/>
      <c r="F676" s="92"/>
      <c r="G676" s="35"/>
    </row>
    <row r="677" spans="4:7" ht="15" customHeight="1">
      <c r="D677" s="92"/>
      <c r="E677" s="92"/>
      <c r="F677" s="92"/>
      <c r="G677" s="35"/>
    </row>
    <row r="678" spans="4:7" ht="15" customHeight="1">
      <c r="D678" s="92"/>
      <c r="E678" s="92"/>
      <c r="F678" s="92"/>
      <c r="G678" s="35"/>
    </row>
    <row r="679" spans="4:7" ht="15" customHeight="1">
      <c r="D679" s="92"/>
      <c r="E679" s="92"/>
      <c r="F679" s="92"/>
      <c r="G679" s="35"/>
    </row>
    <row r="680" spans="4:7" ht="15" customHeight="1">
      <c r="D680" s="92"/>
      <c r="E680" s="92"/>
      <c r="F680" s="92"/>
      <c r="G680" s="35"/>
    </row>
    <row r="681" spans="4:7" ht="15" customHeight="1">
      <c r="D681" s="92"/>
      <c r="E681" s="92"/>
      <c r="F681" s="92"/>
      <c r="G681" s="35"/>
    </row>
    <row r="682" spans="4:7" ht="15" customHeight="1">
      <c r="D682" s="92"/>
      <c r="E682" s="92"/>
      <c r="F682" s="92"/>
      <c r="G682" s="35"/>
    </row>
    <row r="683" spans="4:7" ht="15" customHeight="1">
      <c r="D683" s="92"/>
      <c r="E683" s="92"/>
      <c r="F683" s="92"/>
      <c r="G683" s="35"/>
    </row>
    <row r="684" spans="4:7" ht="15" customHeight="1">
      <c r="D684" s="92"/>
      <c r="E684" s="92"/>
      <c r="F684" s="92"/>
      <c r="G684" s="35"/>
    </row>
    <row r="685" spans="4:7" ht="15" customHeight="1">
      <c r="D685" s="92"/>
      <c r="E685" s="92"/>
      <c r="F685" s="92"/>
      <c r="G685" s="35"/>
    </row>
    <row r="686" spans="4:7" ht="15" customHeight="1">
      <c r="D686" s="92"/>
      <c r="E686" s="92"/>
      <c r="F686" s="92"/>
      <c r="G686" s="35"/>
    </row>
    <row r="687" spans="4:7" ht="15" customHeight="1">
      <c r="D687" s="92"/>
      <c r="E687" s="92"/>
      <c r="F687" s="92"/>
      <c r="G687" s="35"/>
    </row>
    <row r="688" spans="4:7" ht="15" customHeight="1">
      <c r="D688" s="92"/>
      <c r="E688" s="92"/>
      <c r="F688" s="92"/>
      <c r="G688" s="35"/>
    </row>
    <row r="689" spans="4:7" ht="15" customHeight="1">
      <c r="D689" s="92"/>
      <c r="E689" s="92"/>
      <c r="F689" s="92"/>
      <c r="G689" s="35"/>
    </row>
    <row r="690" spans="4:7" ht="15" customHeight="1">
      <c r="D690" s="92"/>
      <c r="E690" s="92"/>
      <c r="F690" s="92"/>
      <c r="G690" s="35"/>
    </row>
    <row r="691" spans="4:7" ht="15" customHeight="1">
      <c r="D691" s="92"/>
      <c r="E691" s="92"/>
      <c r="F691" s="92"/>
      <c r="G691" s="35"/>
    </row>
    <row r="692" spans="4:7" ht="15" customHeight="1">
      <c r="D692" s="92"/>
      <c r="E692" s="92"/>
      <c r="F692" s="92"/>
      <c r="G692" s="35"/>
    </row>
    <row r="693" spans="4:7" ht="15" customHeight="1">
      <c r="D693" s="92"/>
      <c r="E693" s="92"/>
      <c r="F693" s="92"/>
      <c r="G693" s="35"/>
    </row>
    <row r="694" spans="4:7" ht="15" customHeight="1">
      <c r="D694" s="92"/>
      <c r="E694" s="92"/>
      <c r="F694" s="92"/>
      <c r="G694" s="35"/>
    </row>
    <row r="695" spans="4:7" ht="15" customHeight="1">
      <c r="D695" s="92"/>
      <c r="E695" s="92"/>
      <c r="F695" s="92"/>
      <c r="G695" s="35"/>
    </row>
    <row r="696" spans="4:7" ht="15" customHeight="1">
      <c r="D696" s="92"/>
      <c r="E696" s="92"/>
      <c r="F696" s="92"/>
      <c r="G696" s="35"/>
    </row>
    <row r="697" spans="4:7" ht="15" customHeight="1">
      <c r="D697" s="92"/>
      <c r="E697" s="92"/>
      <c r="F697" s="92"/>
      <c r="G697" s="35"/>
    </row>
    <row r="698" spans="4:7" ht="15" customHeight="1">
      <c r="D698" s="92"/>
      <c r="E698" s="92"/>
      <c r="F698" s="92"/>
      <c r="G698" s="35"/>
    </row>
    <row r="699" spans="4:7" ht="15" customHeight="1">
      <c r="D699" s="92"/>
      <c r="E699" s="92"/>
      <c r="F699" s="92"/>
      <c r="G699" s="35"/>
    </row>
    <row r="700" spans="4:7" ht="15" customHeight="1">
      <c r="D700" s="92"/>
      <c r="E700" s="92"/>
      <c r="F700" s="92"/>
      <c r="G700" s="35"/>
    </row>
    <row r="701" spans="4:7" ht="15" customHeight="1">
      <c r="D701" s="92"/>
      <c r="E701" s="92"/>
      <c r="F701" s="92"/>
      <c r="G701" s="35"/>
    </row>
    <row r="702" spans="4:7" ht="15" customHeight="1">
      <c r="D702" s="92"/>
      <c r="E702" s="92"/>
      <c r="F702" s="92"/>
      <c r="G702" s="35"/>
    </row>
    <row r="703" spans="4:7" ht="15" customHeight="1">
      <c r="D703" s="92"/>
      <c r="E703" s="92"/>
      <c r="F703" s="92"/>
      <c r="G703" s="35"/>
    </row>
    <row r="704" spans="4:7" ht="15" customHeight="1">
      <c r="D704" s="92"/>
      <c r="E704" s="92"/>
      <c r="F704" s="92"/>
      <c r="G704" s="35"/>
    </row>
    <row r="705" spans="4:7" ht="15" customHeight="1">
      <c r="D705" s="92"/>
      <c r="E705" s="92"/>
      <c r="F705" s="92"/>
      <c r="G705" s="35"/>
    </row>
    <row r="706" spans="4:7" ht="15" customHeight="1">
      <c r="D706" s="92"/>
      <c r="E706" s="92"/>
      <c r="F706" s="92"/>
      <c r="G706" s="35"/>
    </row>
    <row r="707" spans="4:7" ht="15" customHeight="1">
      <c r="D707" s="92"/>
      <c r="E707" s="92"/>
      <c r="F707" s="92"/>
      <c r="G707" s="35"/>
    </row>
    <row r="708" spans="4:7" ht="15" customHeight="1">
      <c r="D708" s="92"/>
      <c r="E708" s="92"/>
      <c r="F708" s="92"/>
      <c r="G708" s="35"/>
    </row>
    <row r="709" spans="4:7" ht="15" customHeight="1">
      <c r="D709" s="92"/>
      <c r="E709" s="92"/>
      <c r="F709" s="92"/>
      <c r="G709" s="35"/>
    </row>
    <row r="710" spans="4:7" ht="15" customHeight="1">
      <c r="D710" s="92"/>
      <c r="E710" s="92"/>
      <c r="F710" s="92"/>
      <c r="G710" s="35"/>
    </row>
    <row r="711" spans="4:7" ht="15" customHeight="1">
      <c r="D711" s="92"/>
      <c r="E711" s="92"/>
      <c r="F711" s="92"/>
      <c r="G711" s="35"/>
    </row>
    <row r="712" spans="4:7" ht="15" customHeight="1">
      <c r="D712" s="92"/>
      <c r="E712" s="92"/>
      <c r="F712" s="92"/>
      <c r="G712" s="35"/>
    </row>
    <row r="713" spans="4:7" ht="15" customHeight="1">
      <c r="D713" s="92"/>
      <c r="E713" s="92"/>
      <c r="F713" s="92"/>
      <c r="G713" s="35"/>
    </row>
    <row r="714" spans="4:7" ht="15" customHeight="1">
      <c r="D714" s="92"/>
      <c r="E714" s="92"/>
      <c r="F714" s="92"/>
      <c r="G714" s="35"/>
    </row>
    <row r="715" spans="4:7" ht="15" customHeight="1">
      <c r="D715" s="92"/>
      <c r="E715" s="92"/>
      <c r="F715" s="92"/>
      <c r="G715" s="35"/>
    </row>
    <row r="716" spans="4:7" ht="15" customHeight="1">
      <c r="D716" s="92"/>
      <c r="E716" s="92"/>
      <c r="F716" s="92"/>
      <c r="G716" s="35"/>
    </row>
    <row r="717" spans="4:7" ht="15" customHeight="1">
      <c r="D717" s="92"/>
      <c r="E717" s="92"/>
      <c r="F717" s="92"/>
      <c r="G717" s="35"/>
    </row>
    <row r="718" spans="4:7" ht="15" customHeight="1">
      <c r="D718" s="92"/>
      <c r="E718" s="92"/>
      <c r="F718" s="92"/>
      <c r="G718" s="35"/>
    </row>
    <row r="719" spans="4:7" ht="15" customHeight="1">
      <c r="D719" s="92"/>
      <c r="E719" s="92"/>
      <c r="F719" s="92"/>
      <c r="G719" s="35"/>
    </row>
    <row r="720" spans="4:7" ht="15" customHeight="1">
      <c r="D720" s="92"/>
      <c r="E720" s="92"/>
      <c r="F720" s="92"/>
      <c r="G720" s="35"/>
    </row>
    <row r="721" spans="4:7" ht="15" customHeight="1">
      <c r="D721" s="92"/>
      <c r="E721" s="92"/>
      <c r="F721" s="92"/>
      <c r="G721" s="35"/>
    </row>
    <row r="722" spans="4:7" ht="15" customHeight="1">
      <c r="D722" s="92"/>
      <c r="E722" s="92"/>
      <c r="F722" s="92"/>
      <c r="G722" s="35"/>
    </row>
    <row r="723" spans="4:7" ht="15" customHeight="1">
      <c r="D723" s="92"/>
      <c r="E723" s="92"/>
      <c r="F723" s="92"/>
      <c r="G723" s="35"/>
    </row>
    <row r="724" spans="4:7" ht="15" customHeight="1">
      <c r="D724" s="92"/>
      <c r="E724" s="92"/>
      <c r="F724" s="92"/>
      <c r="G724" s="35"/>
    </row>
    <row r="725" spans="4:7" ht="15" customHeight="1">
      <c r="D725" s="92"/>
      <c r="E725" s="92"/>
      <c r="F725" s="92"/>
      <c r="G725" s="35"/>
    </row>
    <row r="726" spans="4:7" ht="15" customHeight="1">
      <c r="D726" s="92"/>
      <c r="E726" s="92"/>
      <c r="F726" s="92"/>
      <c r="G726" s="35"/>
    </row>
    <row r="727" spans="4:7" ht="15" customHeight="1">
      <c r="D727" s="92"/>
      <c r="E727" s="92"/>
      <c r="F727" s="92"/>
      <c r="G727" s="35"/>
    </row>
    <row r="728" spans="4:7" ht="15" customHeight="1">
      <c r="D728" s="92"/>
      <c r="E728" s="92"/>
      <c r="F728" s="92"/>
      <c r="G728" s="35"/>
    </row>
    <row r="729" spans="4:7" ht="15" customHeight="1">
      <c r="D729" s="92"/>
      <c r="E729" s="92"/>
      <c r="F729" s="92"/>
      <c r="G729" s="35"/>
    </row>
    <row r="730" spans="4:7" ht="15" customHeight="1">
      <c r="D730" s="92"/>
      <c r="E730" s="92"/>
      <c r="F730" s="92"/>
      <c r="G730" s="35"/>
    </row>
    <row r="731" spans="4:7" ht="15" customHeight="1">
      <c r="D731" s="92"/>
      <c r="E731" s="92"/>
      <c r="F731" s="92"/>
      <c r="G731" s="35"/>
    </row>
    <row r="732" spans="4:7" ht="15" customHeight="1">
      <c r="D732" s="92"/>
      <c r="E732" s="92"/>
      <c r="F732" s="92"/>
      <c r="G732" s="35"/>
    </row>
    <row r="733" spans="4:7" ht="15" customHeight="1">
      <c r="D733" s="92"/>
      <c r="E733" s="92"/>
      <c r="F733" s="92"/>
      <c r="G733" s="35"/>
    </row>
  </sheetData>
  <mergeCells count="46">
    <mergeCell ref="B7:E7"/>
    <mergeCell ref="B8:E8"/>
    <mergeCell ref="B9:E9"/>
    <mergeCell ref="B18:E18"/>
    <mergeCell ref="B14:E14"/>
    <mergeCell ref="B10:E10"/>
    <mergeCell ref="B11:E11"/>
    <mergeCell ref="B12:E12"/>
    <mergeCell ref="B13:E13"/>
    <mergeCell ref="B3:E4"/>
    <mergeCell ref="G3:G4"/>
    <mergeCell ref="F3:F4"/>
    <mergeCell ref="K3:K4"/>
    <mergeCell ref="J3:J4"/>
    <mergeCell ref="I3:I4"/>
    <mergeCell ref="H3:H4"/>
    <mergeCell ref="B1:O1"/>
    <mergeCell ref="B2:O2"/>
    <mergeCell ref="B5:O5"/>
    <mergeCell ref="B37:E37"/>
    <mergeCell ref="B33:E33"/>
    <mergeCell ref="B34:E34"/>
    <mergeCell ref="B35:E35"/>
    <mergeCell ref="B32:E32"/>
    <mergeCell ref="B26:E26"/>
    <mergeCell ref="B27:E27"/>
    <mergeCell ref="B40:E40"/>
    <mergeCell ref="B38:E38"/>
    <mergeCell ref="B39:E39"/>
    <mergeCell ref="B15:E15"/>
    <mergeCell ref="B16:E16"/>
    <mergeCell ref="B17:E17"/>
    <mergeCell ref="B28:E28"/>
    <mergeCell ref="B29:E29"/>
    <mergeCell ref="B25:E25"/>
    <mergeCell ref="B19:E19"/>
    <mergeCell ref="B30:E30"/>
    <mergeCell ref="B31:E31"/>
    <mergeCell ref="B36:E36"/>
    <mergeCell ref="L3:M3"/>
    <mergeCell ref="B20:E20"/>
    <mergeCell ref="B21:E21"/>
    <mergeCell ref="B22:E22"/>
    <mergeCell ref="B23:E23"/>
    <mergeCell ref="B24:E24"/>
    <mergeCell ref="B6:E6"/>
  </mergeCells>
  <printOptions/>
  <pageMargins left="0.984251968503937" right="0" top="0.3937007874015748" bottom="0" header="0.5118110236220472" footer="0.5118110236220472"/>
  <pageSetup horizontalDpi="600" verticalDpi="600" orientation="landscape" paperSize="9" r:id="rId1"/>
  <rowBreaks count="1" manualBreakCount="1">
    <brk id="20" min="1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CO41"/>
  <sheetViews>
    <sheetView workbookViewId="0" topLeftCell="A10">
      <pane xSplit="1" topLeftCell="BU1" activePane="topRight" state="frozen"/>
      <selection pane="topLeft" activeCell="A1" sqref="A1"/>
      <selection pane="topRight" activeCell="M47" sqref="M47"/>
    </sheetView>
  </sheetViews>
  <sheetFormatPr defaultColWidth="9.140625" defaultRowHeight="12.75"/>
  <cols>
    <col min="1" max="1" width="8.7109375" style="0" customWidth="1"/>
    <col min="2" max="3" width="5.00390625" style="0" customWidth="1"/>
    <col min="4" max="4" width="5.421875" style="0" customWidth="1"/>
    <col min="5" max="5" width="5.00390625" style="0" customWidth="1"/>
    <col min="6" max="6" width="6.28125" style="0" customWidth="1"/>
    <col min="7" max="26" width="5.7109375" style="0" customWidth="1"/>
    <col min="27" max="27" width="0.13671875" style="0" customWidth="1"/>
    <col min="28" max="31" width="5.7109375" style="0" hidden="1" customWidth="1"/>
    <col min="32" max="32" width="9.140625" style="0" hidden="1" customWidth="1"/>
    <col min="33" max="42" width="5.8515625" style="0" hidden="1" customWidth="1"/>
    <col min="43" max="45" width="5.8515625" style="0" customWidth="1"/>
    <col min="46" max="47" width="6.140625" style="0" customWidth="1"/>
    <col min="48" max="52" width="5.8515625" style="0" customWidth="1"/>
    <col min="53" max="53" width="6.28125" style="0" customWidth="1"/>
    <col min="54" max="54" width="5.7109375" style="0" customWidth="1"/>
    <col min="55" max="56" width="6.57421875" style="0" customWidth="1"/>
    <col min="57" max="57" width="6.140625" style="0" customWidth="1"/>
    <col min="58" max="62" width="5.8515625" style="0" customWidth="1"/>
    <col min="63" max="66" width="4.8515625" style="0" customWidth="1"/>
    <col min="67" max="67" width="5.8515625" style="0" customWidth="1"/>
    <col min="68" max="71" width="5.57421875" style="0" customWidth="1"/>
    <col min="72" max="91" width="5.8515625" style="0" customWidth="1"/>
    <col min="92" max="92" width="6.7109375" style="0" customWidth="1"/>
  </cols>
  <sheetData>
    <row r="1" spans="1:92" ht="16.5">
      <c r="A1" s="209"/>
      <c r="B1" s="209"/>
      <c r="C1" s="209"/>
      <c r="D1" s="209"/>
      <c r="E1" s="209"/>
      <c r="F1" s="209"/>
      <c r="G1" s="325" t="s">
        <v>204</v>
      </c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211"/>
      <c r="AA1" s="211"/>
      <c r="AB1" s="211"/>
      <c r="AC1" s="211"/>
      <c r="AD1" s="211"/>
      <c r="AE1" s="211"/>
      <c r="AF1" s="211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</row>
    <row r="2" spans="1:92" ht="1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213"/>
      <c r="M2" s="213"/>
      <c r="N2" s="213"/>
      <c r="O2" s="213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4"/>
      <c r="AV2" s="214"/>
      <c r="AW2" s="214"/>
      <c r="AX2" s="214"/>
      <c r="AY2" s="214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</row>
    <row r="3" spans="1:93" ht="37.5" customHeight="1">
      <c r="A3" s="326" t="s">
        <v>139</v>
      </c>
      <c r="B3" s="335" t="s">
        <v>208</v>
      </c>
      <c r="C3" s="336"/>
      <c r="D3" s="336"/>
      <c r="E3" s="336"/>
      <c r="F3" s="336"/>
      <c r="G3" s="327" t="s">
        <v>181</v>
      </c>
      <c r="H3" s="327"/>
      <c r="I3" s="327"/>
      <c r="J3" s="327"/>
      <c r="K3" s="327"/>
      <c r="L3" s="328" t="s">
        <v>209</v>
      </c>
      <c r="M3" s="329"/>
      <c r="N3" s="329"/>
      <c r="O3" s="329"/>
      <c r="P3" s="330"/>
      <c r="Q3" s="331" t="s">
        <v>140</v>
      </c>
      <c r="R3" s="331"/>
      <c r="S3" s="331"/>
      <c r="T3" s="331"/>
      <c r="U3" s="331"/>
      <c r="V3" s="332" t="s">
        <v>206</v>
      </c>
      <c r="W3" s="333"/>
      <c r="X3" s="333"/>
      <c r="Y3" s="333"/>
      <c r="Z3" s="334"/>
      <c r="AA3" s="337" t="s">
        <v>141</v>
      </c>
      <c r="AB3" s="338"/>
      <c r="AC3" s="338"/>
      <c r="AD3" s="338"/>
      <c r="AE3" s="338"/>
      <c r="AF3" s="326" t="s">
        <v>139</v>
      </c>
      <c r="AG3" s="339" t="s">
        <v>142</v>
      </c>
      <c r="AH3" s="338"/>
      <c r="AI3" s="338"/>
      <c r="AJ3" s="338"/>
      <c r="AK3" s="338"/>
      <c r="AL3" s="327" t="s">
        <v>143</v>
      </c>
      <c r="AM3" s="327"/>
      <c r="AN3" s="327"/>
      <c r="AO3" s="327"/>
      <c r="AP3" s="327"/>
      <c r="AQ3" s="340" t="s">
        <v>144</v>
      </c>
      <c r="AR3" s="340"/>
      <c r="AS3" s="340"/>
      <c r="AT3" s="340"/>
      <c r="AU3" s="340"/>
      <c r="AV3" s="340" t="s">
        <v>145</v>
      </c>
      <c r="AW3" s="340"/>
      <c r="AX3" s="340"/>
      <c r="AY3" s="340"/>
      <c r="AZ3" s="340"/>
      <c r="BA3" s="343" t="s">
        <v>182</v>
      </c>
      <c r="BB3" s="344"/>
      <c r="BC3" s="344"/>
      <c r="BD3" s="344"/>
      <c r="BE3" s="345"/>
      <c r="BF3" s="342" t="s">
        <v>210</v>
      </c>
      <c r="BG3" s="329"/>
      <c r="BH3" s="329"/>
      <c r="BI3" s="329"/>
      <c r="BJ3" s="330"/>
      <c r="BK3" s="342" t="s">
        <v>211</v>
      </c>
      <c r="BL3" s="329"/>
      <c r="BM3" s="329"/>
      <c r="BN3" s="329"/>
      <c r="BO3" s="330"/>
      <c r="BP3" s="342" t="s">
        <v>212</v>
      </c>
      <c r="BQ3" s="329"/>
      <c r="BR3" s="329"/>
      <c r="BS3" s="329"/>
      <c r="BT3" s="330"/>
      <c r="BU3" s="342" t="s">
        <v>198</v>
      </c>
      <c r="BV3" s="329"/>
      <c r="BW3" s="329"/>
      <c r="BX3" s="329"/>
      <c r="BY3" s="330"/>
      <c r="BZ3" s="340" t="s">
        <v>146</v>
      </c>
      <c r="CA3" s="340"/>
      <c r="CB3" s="340"/>
      <c r="CC3" s="340"/>
      <c r="CD3" s="340"/>
      <c r="CE3" s="346" t="s">
        <v>183</v>
      </c>
      <c r="CF3" s="347"/>
      <c r="CG3" s="347"/>
      <c r="CH3" s="347"/>
      <c r="CI3" s="348"/>
      <c r="CJ3" s="341" t="s">
        <v>147</v>
      </c>
      <c r="CK3" s="341"/>
      <c r="CL3" s="341"/>
      <c r="CM3" s="341"/>
      <c r="CN3" s="341"/>
      <c r="CO3" s="324"/>
    </row>
    <row r="4" spans="1:93" ht="15">
      <c r="A4" s="326"/>
      <c r="B4" s="217" t="s">
        <v>148</v>
      </c>
      <c r="C4" s="217" t="s">
        <v>149</v>
      </c>
      <c r="D4" s="217" t="s">
        <v>150</v>
      </c>
      <c r="E4" s="217" t="s">
        <v>151</v>
      </c>
      <c r="F4" s="217" t="s">
        <v>152</v>
      </c>
      <c r="G4" s="217" t="s">
        <v>148</v>
      </c>
      <c r="H4" s="217" t="s">
        <v>149</v>
      </c>
      <c r="I4" s="217" t="s">
        <v>150</v>
      </c>
      <c r="J4" s="217" t="s">
        <v>151</v>
      </c>
      <c r="K4" s="217" t="s">
        <v>152</v>
      </c>
      <c r="L4" s="217" t="s">
        <v>148</v>
      </c>
      <c r="M4" s="217" t="s">
        <v>149</v>
      </c>
      <c r="N4" s="217" t="s">
        <v>150</v>
      </c>
      <c r="O4" s="217" t="s">
        <v>151</v>
      </c>
      <c r="P4" s="217" t="s">
        <v>152</v>
      </c>
      <c r="Q4" s="217" t="s">
        <v>148</v>
      </c>
      <c r="R4" s="217" t="s">
        <v>149</v>
      </c>
      <c r="S4" s="217" t="s">
        <v>150</v>
      </c>
      <c r="T4" s="217" t="s">
        <v>151</v>
      </c>
      <c r="U4" s="217" t="s">
        <v>152</v>
      </c>
      <c r="V4" s="217" t="s">
        <v>148</v>
      </c>
      <c r="W4" s="217" t="s">
        <v>149</v>
      </c>
      <c r="X4" s="217" t="s">
        <v>150</v>
      </c>
      <c r="Y4" s="217" t="s">
        <v>151</v>
      </c>
      <c r="Z4" s="217" t="s">
        <v>152</v>
      </c>
      <c r="AA4" s="217" t="s">
        <v>148</v>
      </c>
      <c r="AB4" s="217" t="s">
        <v>149</v>
      </c>
      <c r="AC4" s="217" t="s">
        <v>150</v>
      </c>
      <c r="AD4" s="217" t="s">
        <v>151</v>
      </c>
      <c r="AE4" s="217" t="s">
        <v>152</v>
      </c>
      <c r="AF4" s="326"/>
      <c r="AG4" s="217" t="s">
        <v>148</v>
      </c>
      <c r="AH4" s="217" t="s">
        <v>149</v>
      </c>
      <c r="AI4" s="217" t="s">
        <v>150</v>
      </c>
      <c r="AJ4" s="217" t="s">
        <v>151</v>
      </c>
      <c r="AK4" s="217" t="s">
        <v>152</v>
      </c>
      <c r="AL4" s="217" t="s">
        <v>148</v>
      </c>
      <c r="AM4" s="217" t="s">
        <v>149</v>
      </c>
      <c r="AN4" s="217" t="s">
        <v>150</v>
      </c>
      <c r="AO4" s="217" t="s">
        <v>151</v>
      </c>
      <c r="AP4" s="217" t="s">
        <v>152</v>
      </c>
      <c r="AQ4" s="217" t="s">
        <v>148</v>
      </c>
      <c r="AR4" s="217" t="s">
        <v>149</v>
      </c>
      <c r="AS4" s="217" t="s">
        <v>150</v>
      </c>
      <c r="AT4" s="217" t="s">
        <v>151</v>
      </c>
      <c r="AU4" s="217" t="s">
        <v>152</v>
      </c>
      <c r="AV4" s="217" t="s">
        <v>148</v>
      </c>
      <c r="AW4" s="217" t="s">
        <v>149</v>
      </c>
      <c r="AX4" s="217" t="s">
        <v>150</v>
      </c>
      <c r="AY4" s="217" t="s">
        <v>151</v>
      </c>
      <c r="AZ4" s="217" t="s">
        <v>152</v>
      </c>
      <c r="BA4" s="217" t="s">
        <v>148</v>
      </c>
      <c r="BB4" s="217" t="s">
        <v>149</v>
      </c>
      <c r="BC4" s="217" t="s">
        <v>150</v>
      </c>
      <c r="BD4" s="217" t="s">
        <v>151</v>
      </c>
      <c r="BE4" s="217" t="s">
        <v>152</v>
      </c>
      <c r="BF4" s="217" t="s">
        <v>148</v>
      </c>
      <c r="BG4" s="217" t="s">
        <v>149</v>
      </c>
      <c r="BH4" s="217" t="s">
        <v>150</v>
      </c>
      <c r="BI4" s="217" t="s">
        <v>151</v>
      </c>
      <c r="BJ4" s="217" t="s">
        <v>152</v>
      </c>
      <c r="BK4" s="217" t="s">
        <v>148</v>
      </c>
      <c r="BL4" s="217" t="s">
        <v>149</v>
      </c>
      <c r="BM4" s="217" t="s">
        <v>150</v>
      </c>
      <c r="BN4" s="217" t="s">
        <v>151</v>
      </c>
      <c r="BO4" s="217" t="s">
        <v>152</v>
      </c>
      <c r="BP4" s="217" t="s">
        <v>148</v>
      </c>
      <c r="BQ4" s="217" t="s">
        <v>149</v>
      </c>
      <c r="BR4" s="217" t="s">
        <v>150</v>
      </c>
      <c r="BS4" s="217" t="s">
        <v>151</v>
      </c>
      <c r="BT4" s="217" t="s">
        <v>152</v>
      </c>
      <c r="BU4" s="217" t="s">
        <v>148</v>
      </c>
      <c r="BV4" s="217" t="s">
        <v>149</v>
      </c>
      <c r="BW4" s="217" t="s">
        <v>150</v>
      </c>
      <c r="BX4" s="217" t="s">
        <v>151</v>
      </c>
      <c r="BY4" s="217" t="s">
        <v>152</v>
      </c>
      <c r="BZ4" s="217" t="s">
        <v>148</v>
      </c>
      <c r="CA4" s="217" t="s">
        <v>149</v>
      </c>
      <c r="CB4" s="217" t="s">
        <v>150</v>
      </c>
      <c r="CC4" s="217" t="s">
        <v>151</v>
      </c>
      <c r="CD4" s="217" t="s">
        <v>152</v>
      </c>
      <c r="CE4" s="217" t="s">
        <v>148</v>
      </c>
      <c r="CF4" s="217" t="s">
        <v>149</v>
      </c>
      <c r="CG4" s="217" t="s">
        <v>150</v>
      </c>
      <c r="CH4" s="217" t="s">
        <v>151</v>
      </c>
      <c r="CI4" s="217" t="s">
        <v>152</v>
      </c>
      <c r="CJ4" s="217" t="s">
        <v>148</v>
      </c>
      <c r="CK4" s="217" t="s">
        <v>149</v>
      </c>
      <c r="CL4" s="217" t="s">
        <v>150</v>
      </c>
      <c r="CM4" s="217" t="s">
        <v>151</v>
      </c>
      <c r="CN4" s="217" t="s">
        <v>152</v>
      </c>
      <c r="CO4" s="324"/>
    </row>
    <row r="5" spans="1:93" ht="12.75">
      <c r="A5" s="218">
        <v>200</v>
      </c>
      <c r="B5" s="219">
        <f>B6+B10+B25+B27</f>
        <v>112.4</v>
      </c>
      <c r="C5" s="219">
        <f>C6+C10+C25+C27</f>
        <v>100.80000000000001</v>
      </c>
      <c r="D5" s="219">
        <f>D6+D10+D25+D27</f>
        <v>132</v>
      </c>
      <c r="E5" s="219">
        <f>E6+E10+E25+E27</f>
        <v>124.2</v>
      </c>
      <c r="F5" s="219">
        <f>B5+C5+D5+E5</f>
        <v>469.40000000000003</v>
      </c>
      <c r="G5" s="219">
        <f>G6+G10+G25+G27</f>
        <v>112.4</v>
      </c>
      <c r="H5" s="219">
        <f>H6+H10+H25+H27</f>
        <v>100.80000000000001</v>
      </c>
      <c r="I5" s="219">
        <f>I6+I10+I25+I27</f>
        <v>132</v>
      </c>
      <c r="J5" s="219">
        <f>J6+J10+J25+J27</f>
        <v>124.2</v>
      </c>
      <c r="K5" s="219">
        <f>G5+H5+I5+J5</f>
        <v>469.40000000000003</v>
      </c>
      <c r="L5" s="219">
        <f>L6+L10+L25+L27</f>
        <v>144.39999999999998</v>
      </c>
      <c r="M5" s="219">
        <f>M6+M10+M25+M27</f>
        <v>166.1</v>
      </c>
      <c r="N5" s="219">
        <f>N6+N10+N25+N27</f>
        <v>150.8</v>
      </c>
      <c r="O5" s="219">
        <f>O6+O10+O25+O27</f>
        <v>151</v>
      </c>
      <c r="P5" s="219">
        <f>L5+M5+N5+O5</f>
        <v>612.3</v>
      </c>
      <c r="Q5" s="219">
        <f>Q6+Q10+Q25+Q27</f>
        <v>144.39999999999998</v>
      </c>
      <c r="R5" s="219">
        <f>R6+R10+R25+R27</f>
        <v>166.1</v>
      </c>
      <c r="S5" s="219">
        <f>S6+S10+S25+S27</f>
        <v>150.8</v>
      </c>
      <c r="T5" s="219">
        <f>T6+T10+T25+T27</f>
        <v>151</v>
      </c>
      <c r="U5" s="219">
        <f>Q5+R5+S5+T5</f>
        <v>612.3</v>
      </c>
      <c r="V5" s="219">
        <f>V6+V10+V25+V27</f>
        <v>34</v>
      </c>
      <c r="W5" s="219">
        <f>W6+W10+W25+W27</f>
        <v>34</v>
      </c>
      <c r="X5" s="219">
        <f>X6+X10+X25+X27</f>
        <v>34</v>
      </c>
      <c r="Y5" s="219">
        <f>Y6+Y10+Y25+Y27</f>
        <v>34</v>
      </c>
      <c r="Z5" s="219">
        <f>V5+W5+X5+Y5</f>
        <v>136</v>
      </c>
      <c r="AA5" s="219">
        <f>AA6+AA10+AA25+AA26</f>
        <v>0</v>
      </c>
      <c r="AB5" s="219">
        <f>AB6+AB10+AB25+AB26</f>
        <v>0</v>
      </c>
      <c r="AC5" s="219">
        <f>AC6+AC10+AC25+AC26</f>
        <v>0</v>
      </c>
      <c r="AD5" s="219">
        <f>AD6+AD10+AD25+AD26</f>
        <v>0</v>
      </c>
      <c r="AE5" s="219">
        <f>AA5+AB5+AC5+AD5</f>
        <v>0</v>
      </c>
      <c r="AF5" s="218">
        <v>200</v>
      </c>
      <c r="AG5" s="219">
        <f>AG6+AG10+AG25+AG26</f>
        <v>0</v>
      </c>
      <c r="AH5" s="219">
        <f>AH6+AH10+AH25+AH26</f>
        <v>0</v>
      </c>
      <c r="AI5" s="219">
        <f>AI6+AI10+AI25+AI26</f>
        <v>0</v>
      </c>
      <c r="AJ5" s="219">
        <f>AJ6+AJ10+AJ25+AJ26</f>
        <v>0</v>
      </c>
      <c r="AK5" s="219">
        <f>AG5+AH5+AI5+AJ5</f>
        <v>0</v>
      </c>
      <c r="AL5" s="219">
        <f>AL6+AL10+AL25+AL26</f>
        <v>0</v>
      </c>
      <c r="AM5" s="219">
        <f>AM6+AM10+AM25+AM26</f>
        <v>0</v>
      </c>
      <c r="AN5" s="219">
        <f>AN6+AN10+AN25+AN26</f>
        <v>0</v>
      </c>
      <c r="AO5" s="219">
        <f>AO6+AO10+AO25+AO26</f>
        <v>0</v>
      </c>
      <c r="AP5" s="219">
        <f>AL5+AM5+AN5+AO5</f>
        <v>0</v>
      </c>
      <c r="AQ5" s="219">
        <f>AQ6+AQ10+AQ25+AQ27+AQ26</f>
        <v>290.79999999999995</v>
      </c>
      <c r="AR5" s="219">
        <f>AR6+AR10+AR25+AR27+AR26</f>
        <v>300.9</v>
      </c>
      <c r="AS5" s="219">
        <f>AS6+AS10+AS25+AS27+AS26</f>
        <v>316.8</v>
      </c>
      <c r="AT5" s="219">
        <f>AT6+AT10+AT25+AT27+AT26</f>
        <v>309.20000000000005</v>
      </c>
      <c r="AU5" s="219">
        <f>AQ5+AR5+AS5+AT5</f>
        <v>1217.7</v>
      </c>
      <c r="AV5" s="219">
        <f>AV6+AV10+AV25+AV27</f>
        <v>7.9</v>
      </c>
      <c r="AW5" s="219">
        <f>AW6+AW10+AW25+AW27</f>
        <v>8</v>
      </c>
      <c r="AX5" s="219">
        <f>AX6+AX10+AX25+AX27</f>
        <v>7.9</v>
      </c>
      <c r="AY5" s="219">
        <f>AY6+AY10+AY25+AY27</f>
        <v>8</v>
      </c>
      <c r="AZ5" s="219">
        <f>AV5+AW5+AX5+AY5</f>
        <v>31.8</v>
      </c>
      <c r="BA5" s="219">
        <f>BA6+BA10+BA25+BA27</f>
        <v>0</v>
      </c>
      <c r="BB5" s="219">
        <f>BB6+BB10+BB25+BB27</f>
        <v>0</v>
      </c>
      <c r="BC5" s="219">
        <f>BC6+BC10+BC25+BC27</f>
        <v>0</v>
      </c>
      <c r="BD5" s="219">
        <f>BD6+BD10+BD25+BD27</f>
        <v>0</v>
      </c>
      <c r="BE5" s="219">
        <f>BA5+BB5+BC5+BD5</f>
        <v>0</v>
      </c>
      <c r="BF5" s="219">
        <f>BF6+BF10+BF25+BF27</f>
        <v>80</v>
      </c>
      <c r="BG5" s="219">
        <f>BG6+BG10+BG25+BG27</f>
        <v>20</v>
      </c>
      <c r="BH5" s="219">
        <f>BH6+BH10+BH25+BH27</f>
        <v>20</v>
      </c>
      <c r="BI5" s="219">
        <f>BI6+BI10+BI25+BI27</f>
        <v>80</v>
      </c>
      <c r="BJ5" s="219">
        <f>BF5+BG5+BH5+BI5</f>
        <v>200</v>
      </c>
      <c r="BK5" s="219">
        <f>BK6+BK10+BK25+BK27</f>
        <v>0</v>
      </c>
      <c r="BL5" s="219">
        <f>BL6+BL10+BL25+BL27</f>
        <v>10</v>
      </c>
      <c r="BM5" s="219">
        <f>BM6+BM10+BM25+BM27</f>
        <v>0</v>
      </c>
      <c r="BN5" s="219">
        <f>BN6+BN10+BN25+BN27</f>
        <v>0</v>
      </c>
      <c r="BO5" s="219">
        <f>BK5+BL5+BM5+BN5</f>
        <v>10</v>
      </c>
      <c r="BP5" s="219">
        <f>BP6+BP10+BP25+BP27</f>
        <v>0</v>
      </c>
      <c r="BQ5" s="219">
        <f>BQ6+BQ10+BQ25+BQ27</f>
        <v>30</v>
      </c>
      <c r="BR5" s="219">
        <f>BR6+BR10+BR25+BR27</f>
        <v>0</v>
      </c>
      <c r="BS5" s="219">
        <f>BS6+BS10+BS25+BS27</f>
        <v>0</v>
      </c>
      <c r="BT5" s="219">
        <f>BP5+BQ5+BR5+BS5</f>
        <v>30</v>
      </c>
      <c r="BU5" s="219">
        <f>BU6+BU10+BU25+BU27</f>
        <v>60</v>
      </c>
      <c r="BV5" s="219">
        <f>BV6+BV10+BV25+BV27</f>
        <v>60</v>
      </c>
      <c r="BW5" s="219">
        <f>BW6+BW10+BW25+BW27</f>
        <v>60</v>
      </c>
      <c r="BX5" s="219">
        <f>BX6+BX10+BX25+BX27</f>
        <v>60</v>
      </c>
      <c r="BY5" s="219">
        <f>BU5+BV5+BW5+BX5</f>
        <v>240</v>
      </c>
      <c r="BZ5" s="219">
        <f>BZ6+BZ10+BZ25+BZ27</f>
        <v>140</v>
      </c>
      <c r="CA5" s="219">
        <f>CA6+CA10+CA25+CA27</f>
        <v>120</v>
      </c>
      <c r="CB5" s="219">
        <f>CB6+CB10+CB25+CB27</f>
        <v>80</v>
      </c>
      <c r="CC5" s="219">
        <f>CC6+CC10+CC25+CC27</f>
        <v>140</v>
      </c>
      <c r="CD5" s="219">
        <f>BZ5+CA5+CB5+CC5</f>
        <v>480</v>
      </c>
      <c r="CE5" s="219">
        <f>CE6+CE10+CE25+CE26+CE27</f>
        <v>0.6</v>
      </c>
      <c r="CF5" s="219">
        <f>CF6+CF10+CF25+CF26+CF27</f>
        <v>0.7</v>
      </c>
      <c r="CG5" s="219">
        <f>CG6+CG10+CG25+CG26+CG27</f>
        <v>0.6</v>
      </c>
      <c r="CH5" s="219">
        <f>CH6+CH10+CH25+CH26+CH27</f>
        <v>0.6</v>
      </c>
      <c r="CI5" s="219">
        <f>CE5+CF5+CG5+CH5</f>
        <v>2.5</v>
      </c>
      <c r="CJ5" s="219">
        <f>CJ6+CJ10+CJ27+CJ26+CJ25</f>
        <v>439.3</v>
      </c>
      <c r="CK5" s="219">
        <f>CK6+CK10+CK27+CK26+CK25</f>
        <v>429.59999999999997</v>
      </c>
      <c r="CL5" s="219">
        <f>CL6+CL10+CL27+CL26+CL25</f>
        <v>405.30000000000007</v>
      </c>
      <c r="CM5" s="219">
        <f>CM6+CM10+CM27+CM26+CM25</f>
        <v>457.80000000000007</v>
      </c>
      <c r="CN5" s="219">
        <f>CJ5+CK5+CL5+CM5</f>
        <v>1732</v>
      </c>
      <c r="CO5" s="227"/>
    </row>
    <row r="6" spans="1:93" ht="12.75">
      <c r="A6" s="218">
        <v>210</v>
      </c>
      <c r="B6" s="219">
        <f>B7+B8+B9</f>
        <v>112.4</v>
      </c>
      <c r="C6" s="219">
        <f>C7+C8+C9</f>
        <v>100.80000000000001</v>
      </c>
      <c r="D6" s="219">
        <f>D7+D8+D9</f>
        <v>132</v>
      </c>
      <c r="E6" s="219">
        <f>E7+E8+E9</f>
        <v>124.2</v>
      </c>
      <c r="F6" s="219">
        <f aca="true" t="shared" si="0" ref="F6:F40">B6+C6+D6+E6</f>
        <v>469.40000000000003</v>
      </c>
      <c r="G6" s="219">
        <f>G7+G8+G9</f>
        <v>112.4</v>
      </c>
      <c r="H6" s="219">
        <f>H7+H8+H9</f>
        <v>100.80000000000001</v>
      </c>
      <c r="I6" s="219">
        <f>I7+I8+I9</f>
        <v>132</v>
      </c>
      <c r="J6" s="219">
        <f>J7+J8+J9</f>
        <v>124.2</v>
      </c>
      <c r="K6" s="219">
        <f aca="true" t="shared" si="1" ref="K6:K40">G6+H6+I6+J6</f>
        <v>469.40000000000003</v>
      </c>
      <c r="L6" s="219">
        <f>L7+L8+L9</f>
        <v>106.89999999999999</v>
      </c>
      <c r="M6" s="219">
        <f>M7+M8+M9</f>
        <v>128.6</v>
      </c>
      <c r="N6" s="219">
        <f>N7+N8+N9</f>
        <v>113.3</v>
      </c>
      <c r="O6" s="219">
        <f>O7+O8+O9</f>
        <v>113.5</v>
      </c>
      <c r="P6" s="219">
        <f aca="true" t="shared" si="2" ref="P6:P40">L6+M6+N6+O6</f>
        <v>462.3</v>
      </c>
      <c r="Q6" s="219">
        <f>Q7+Q8+Q9</f>
        <v>106.89999999999999</v>
      </c>
      <c r="R6" s="219">
        <f>R7+R8+R9</f>
        <v>128.6</v>
      </c>
      <c r="S6" s="219">
        <f>S7+S8+S9</f>
        <v>113.3</v>
      </c>
      <c r="T6" s="219">
        <f>T7+T8+T9</f>
        <v>113.5</v>
      </c>
      <c r="U6" s="219">
        <f aca="true" t="shared" si="3" ref="U6:U17">Q6+R6+S6+T6</f>
        <v>462.3</v>
      </c>
      <c r="V6" s="219">
        <f>V7+V8+V9</f>
        <v>0</v>
      </c>
      <c r="W6" s="219">
        <f>W7+W8+W9</f>
        <v>0</v>
      </c>
      <c r="X6" s="219">
        <f>X7+X8+X9</f>
        <v>0</v>
      </c>
      <c r="Y6" s="219">
        <f>Y7+Y8+Y9</f>
        <v>0</v>
      </c>
      <c r="Z6" s="219">
        <f aca="true" t="shared" si="4" ref="Z6:Z25">V6+W6+X6+Y6</f>
        <v>0</v>
      </c>
      <c r="AA6" s="219">
        <f>AA7+AA8+AA9</f>
        <v>0</v>
      </c>
      <c r="AB6" s="219">
        <f>AB7+AB8+AB9</f>
        <v>0</v>
      </c>
      <c r="AC6" s="219">
        <f>AC7+AC8+AC9</f>
        <v>0</v>
      </c>
      <c r="AD6" s="219">
        <f>AD7+AD8+AD9</f>
        <v>0</v>
      </c>
      <c r="AE6" s="219">
        <f aca="true" t="shared" si="5" ref="AE6:AE39">AA6+AB6+AC6+AD6</f>
        <v>0</v>
      </c>
      <c r="AF6" s="218">
        <v>210</v>
      </c>
      <c r="AG6" s="219">
        <f>AG7+AG8+AG9</f>
        <v>0</v>
      </c>
      <c r="AH6" s="219">
        <f>AH7+AH8+AH9</f>
        <v>0</v>
      </c>
      <c r="AI6" s="219">
        <f>AI7+AI8+AI9</f>
        <v>0</v>
      </c>
      <c r="AJ6" s="219">
        <f>AJ7+AJ8+AJ9</f>
        <v>0</v>
      </c>
      <c r="AK6" s="219">
        <f aca="true" t="shared" si="6" ref="AK6:AK39">AG6+AH6+AI6+AJ6</f>
        <v>0</v>
      </c>
      <c r="AL6" s="219">
        <f>AL7+AL8+AL9</f>
        <v>0</v>
      </c>
      <c r="AM6" s="219">
        <f>AM7+AM8+AM9</f>
        <v>0</v>
      </c>
      <c r="AN6" s="219">
        <f>AN7+AN8+AN9</f>
        <v>0</v>
      </c>
      <c r="AO6" s="219">
        <f>AO7+AO8+AO9</f>
        <v>0</v>
      </c>
      <c r="AP6" s="219">
        <f aca="true" t="shared" si="7" ref="AP6:AP39">AL6+AM6+AN6+AO6</f>
        <v>0</v>
      </c>
      <c r="AQ6" s="219">
        <f>AQ7+AQ8+AQ9</f>
        <v>219.29999999999998</v>
      </c>
      <c r="AR6" s="219">
        <f>AR7+AR8+AR9</f>
        <v>229.39999999999998</v>
      </c>
      <c r="AS6" s="219">
        <f>AS7+AS8+AS9</f>
        <v>245.3</v>
      </c>
      <c r="AT6" s="219">
        <f>AT7+AT8+AT9</f>
        <v>237.70000000000002</v>
      </c>
      <c r="AU6" s="219">
        <f aca="true" t="shared" si="8" ref="AU6:AU40">AQ6+AR6+AS6+AT6</f>
        <v>931.7</v>
      </c>
      <c r="AV6" s="219">
        <f>AV7+AV8+AV9</f>
        <v>0</v>
      </c>
      <c r="AW6" s="219">
        <f>AW7+AW8+AW9</f>
        <v>0</v>
      </c>
      <c r="AX6" s="219">
        <f>AX7+AX8+AX9</f>
        <v>0</v>
      </c>
      <c r="AY6" s="219">
        <f>AY7+AY8+AY9</f>
        <v>0</v>
      </c>
      <c r="AZ6" s="219">
        <f aca="true" t="shared" si="9" ref="AZ6:AZ40">AV6+AW6+AX6+AY6</f>
        <v>0</v>
      </c>
      <c r="BA6" s="219">
        <f>BA7+BA8+BA9</f>
        <v>0</v>
      </c>
      <c r="BB6" s="219">
        <f>BB7+BB8+BB9</f>
        <v>0</v>
      </c>
      <c r="BC6" s="219">
        <f>BC7+BC8+BC9</f>
        <v>0</v>
      </c>
      <c r="BD6" s="219">
        <f>BD7+BD8+BD9</f>
        <v>0</v>
      </c>
      <c r="BE6" s="219">
        <f aca="true" t="shared" si="10" ref="BE6:BE40">BA6+BB6+BC6+BD6</f>
        <v>0</v>
      </c>
      <c r="BF6" s="219">
        <f>BF7+BF8+BF9</f>
        <v>0</v>
      </c>
      <c r="BG6" s="219">
        <f>BG7+BG8+BG9</f>
        <v>0</v>
      </c>
      <c r="BH6" s="219">
        <f>BH7+BH8+BH9</f>
        <v>0</v>
      </c>
      <c r="BI6" s="219">
        <f>BI7+BI8+BI9</f>
        <v>0</v>
      </c>
      <c r="BJ6" s="219">
        <f aca="true" t="shared" si="11" ref="BJ6:BJ40">BF6+BG6+BH6+BI6</f>
        <v>0</v>
      </c>
      <c r="BK6" s="219">
        <f>BK7+BK8+BK9</f>
        <v>0</v>
      </c>
      <c r="BL6" s="219">
        <f>BL7+BL8+BL9</f>
        <v>0</v>
      </c>
      <c r="BM6" s="219">
        <f>BM7+BM8+BM9</f>
        <v>0</v>
      </c>
      <c r="BN6" s="219">
        <f>BN7+BN8+BN9</f>
        <v>0</v>
      </c>
      <c r="BO6" s="219">
        <f aca="true" t="shared" si="12" ref="BO6:BO40">BK6+BL6+BM6+BN6</f>
        <v>0</v>
      </c>
      <c r="BP6" s="219">
        <f>BP7+BP8+BP9</f>
        <v>0</v>
      </c>
      <c r="BQ6" s="219">
        <f>BQ7+BQ8+BQ9</f>
        <v>0</v>
      </c>
      <c r="BR6" s="219">
        <f>BR7+BR8+BR9</f>
        <v>0</v>
      </c>
      <c r="BS6" s="219">
        <f>BS7+BS8+BS9</f>
        <v>0</v>
      </c>
      <c r="BT6" s="219">
        <f aca="true" t="shared" si="13" ref="BT6:BT40">BP6+BQ6+BR6+BS6</f>
        <v>0</v>
      </c>
      <c r="BU6" s="219">
        <f>BU7+BU8+BU9</f>
        <v>0</v>
      </c>
      <c r="BV6" s="219">
        <f>BV7+BV8+BV9</f>
        <v>0</v>
      </c>
      <c r="BW6" s="219">
        <f>BW7+BW8+BW9</f>
        <v>0</v>
      </c>
      <c r="BX6" s="219">
        <f>BX7+BX8+BX9</f>
        <v>0</v>
      </c>
      <c r="BY6" s="219">
        <f aca="true" t="shared" si="14" ref="BY6:BY40">BU6+BV6+BW6+BX6</f>
        <v>0</v>
      </c>
      <c r="BZ6" s="219">
        <f>BZ7+BZ8+BZ9</f>
        <v>0</v>
      </c>
      <c r="CA6" s="219">
        <f>CA7+CA8+CA9</f>
        <v>0</v>
      </c>
      <c r="CB6" s="219">
        <f>CB7+CB8+CB9</f>
        <v>0</v>
      </c>
      <c r="CC6" s="219">
        <f>CC7+CC8+CC9</f>
        <v>0</v>
      </c>
      <c r="CD6" s="219">
        <f aca="true" t="shared" si="15" ref="CD6:CD40">BZ6+CA6+CB6+CC6</f>
        <v>0</v>
      </c>
      <c r="CE6" s="219">
        <f>CE7+CE8+CE9</f>
        <v>0</v>
      </c>
      <c r="CF6" s="219">
        <f>CF7+CF8+CF9</f>
        <v>0</v>
      </c>
      <c r="CG6" s="219">
        <f>CG7+CG8+CG9</f>
        <v>0</v>
      </c>
      <c r="CH6" s="219">
        <f>CH7+CH8+CH9</f>
        <v>0</v>
      </c>
      <c r="CI6" s="219">
        <f>CE6+CF6+CG6+CH6</f>
        <v>0</v>
      </c>
      <c r="CJ6" s="219">
        <f>CJ7+CJ8+CJ9</f>
        <v>219.29999999999998</v>
      </c>
      <c r="CK6" s="219">
        <f>CK7+CK8+CK9</f>
        <v>229.39999999999998</v>
      </c>
      <c r="CL6" s="219">
        <f>CL7+CL8+CL9</f>
        <v>245.3</v>
      </c>
      <c r="CM6" s="219">
        <f>CM7+CM8+CM9</f>
        <v>237.70000000000002</v>
      </c>
      <c r="CN6" s="219">
        <f aca="true" t="shared" si="16" ref="CN6:CN40">CJ6+CK6+CL6+CM6</f>
        <v>931.7</v>
      </c>
      <c r="CO6" s="227"/>
    </row>
    <row r="7" spans="1:93" ht="12.75">
      <c r="A7" s="218">
        <v>211</v>
      </c>
      <c r="B7" s="220">
        <v>86.3</v>
      </c>
      <c r="C7" s="220">
        <v>77.4</v>
      </c>
      <c r="D7" s="220">
        <v>101.4</v>
      </c>
      <c r="E7" s="220">
        <v>95.4</v>
      </c>
      <c r="F7" s="219">
        <f t="shared" si="0"/>
        <v>360.5</v>
      </c>
      <c r="G7" s="221">
        <f>B7</f>
        <v>86.3</v>
      </c>
      <c r="H7" s="221">
        <f aca="true" t="shared" si="17" ref="H7:J8">C7</f>
        <v>77.4</v>
      </c>
      <c r="I7" s="221">
        <f t="shared" si="17"/>
        <v>101.4</v>
      </c>
      <c r="J7" s="221">
        <f t="shared" si="17"/>
        <v>95.4</v>
      </c>
      <c r="K7" s="219">
        <f t="shared" si="1"/>
        <v>360.5</v>
      </c>
      <c r="L7" s="220">
        <v>82.1</v>
      </c>
      <c r="M7" s="220">
        <v>98.8</v>
      </c>
      <c r="N7" s="220">
        <v>87</v>
      </c>
      <c r="O7" s="220">
        <v>87.2</v>
      </c>
      <c r="P7" s="219">
        <f t="shared" si="2"/>
        <v>355.09999999999997</v>
      </c>
      <c r="Q7" s="221">
        <f aca="true" t="shared" si="18" ref="Q7:T9">L7</f>
        <v>82.1</v>
      </c>
      <c r="R7" s="221">
        <f t="shared" si="18"/>
        <v>98.8</v>
      </c>
      <c r="S7" s="221">
        <f t="shared" si="18"/>
        <v>87</v>
      </c>
      <c r="T7" s="221">
        <f t="shared" si="18"/>
        <v>87.2</v>
      </c>
      <c r="U7" s="219">
        <f t="shared" si="3"/>
        <v>355.09999999999997</v>
      </c>
      <c r="V7" s="220"/>
      <c r="W7" s="220"/>
      <c r="X7" s="220"/>
      <c r="Y7" s="220"/>
      <c r="Z7" s="219">
        <f t="shared" si="4"/>
        <v>0</v>
      </c>
      <c r="AA7" s="220"/>
      <c r="AB7" s="220"/>
      <c r="AC7" s="220"/>
      <c r="AD7" s="220"/>
      <c r="AE7" s="219">
        <f t="shared" si="5"/>
        <v>0</v>
      </c>
      <c r="AF7" s="218">
        <v>211</v>
      </c>
      <c r="AG7" s="220"/>
      <c r="AH7" s="220"/>
      <c r="AI7" s="220"/>
      <c r="AJ7" s="220"/>
      <c r="AK7" s="219">
        <f t="shared" si="6"/>
        <v>0</v>
      </c>
      <c r="AL7" s="221">
        <f aca="true" t="shared" si="19" ref="AL7:AO9">AA7+AG7</f>
        <v>0</v>
      </c>
      <c r="AM7" s="221">
        <f t="shared" si="19"/>
        <v>0</v>
      </c>
      <c r="AN7" s="221">
        <f t="shared" si="19"/>
        <v>0</v>
      </c>
      <c r="AO7" s="221">
        <f t="shared" si="19"/>
        <v>0</v>
      </c>
      <c r="AP7" s="219">
        <f t="shared" si="7"/>
        <v>0</v>
      </c>
      <c r="AQ7" s="221">
        <f>AL7+G7+Q7+V7</f>
        <v>168.39999999999998</v>
      </c>
      <c r="AR7" s="221">
        <f>AM7+H7+R7+W7</f>
        <v>176.2</v>
      </c>
      <c r="AS7" s="221">
        <f>AN7+I7+S7+X7</f>
        <v>188.4</v>
      </c>
      <c r="AT7" s="221">
        <f>AO7+J7+T7+Y7</f>
        <v>182.60000000000002</v>
      </c>
      <c r="AU7" s="219">
        <f t="shared" si="8"/>
        <v>715.6</v>
      </c>
      <c r="AV7" s="220"/>
      <c r="AW7" s="220"/>
      <c r="AX7" s="220"/>
      <c r="AY7" s="220"/>
      <c r="AZ7" s="219">
        <f t="shared" si="9"/>
        <v>0</v>
      </c>
      <c r="BA7" s="220"/>
      <c r="BB7" s="220"/>
      <c r="BC7" s="220"/>
      <c r="BD7" s="220"/>
      <c r="BE7" s="219">
        <f t="shared" si="10"/>
        <v>0</v>
      </c>
      <c r="BF7" s="220"/>
      <c r="BG7" s="220"/>
      <c r="BH7" s="220"/>
      <c r="BI7" s="220"/>
      <c r="BJ7" s="219">
        <f t="shared" si="11"/>
        <v>0</v>
      </c>
      <c r="BK7" s="220"/>
      <c r="BL7" s="220"/>
      <c r="BM7" s="220"/>
      <c r="BN7" s="220"/>
      <c r="BO7" s="219">
        <f t="shared" si="12"/>
        <v>0</v>
      </c>
      <c r="BP7" s="220"/>
      <c r="BQ7" s="220"/>
      <c r="BR7" s="220"/>
      <c r="BS7" s="220"/>
      <c r="BT7" s="219">
        <f t="shared" si="13"/>
        <v>0</v>
      </c>
      <c r="BU7" s="220"/>
      <c r="BV7" s="220"/>
      <c r="BW7" s="220"/>
      <c r="BX7" s="220"/>
      <c r="BY7" s="219">
        <f t="shared" si="14"/>
        <v>0</v>
      </c>
      <c r="BZ7" s="221">
        <f aca="true" t="shared" si="20" ref="BZ7:CC9">BF7+BK7</f>
        <v>0</v>
      </c>
      <c r="CA7" s="221">
        <f t="shared" si="20"/>
        <v>0</v>
      </c>
      <c r="CB7" s="221">
        <f t="shared" si="20"/>
        <v>0</v>
      </c>
      <c r="CC7" s="221">
        <f t="shared" si="20"/>
        <v>0</v>
      </c>
      <c r="CD7" s="219">
        <f t="shared" si="15"/>
        <v>0</v>
      </c>
      <c r="CE7" s="220"/>
      <c r="CF7" s="220"/>
      <c r="CG7" s="220"/>
      <c r="CH7" s="220"/>
      <c r="CI7" s="219">
        <f aca="true" t="shared" si="21" ref="CI7:CI17">CE7+CF7+CG7+CH7</f>
        <v>0</v>
      </c>
      <c r="CJ7" s="221">
        <f>AL7+AQ7+BZ7</f>
        <v>168.39999999999998</v>
      </c>
      <c r="CK7" s="221">
        <f>AM7+AR7+CA7</f>
        <v>176.2</v>
      </c>
      <c r="CL7" s="221">
        <f>AN7+AS7+CB7</f>
        <v>188.4</v>
      </c>
      <c r="CM7" s="221">
        <f>AO7+AT7+CC7</f>
        <v>182.60000000000002</v>
      </c>
      <c r="CN7" s="219">
        <f t="shared" si="16"/>
        <v>715.6</v>
      </c>
      <c r="CO7" s="228"/>
    </row>
    <row r="8" spans="1:93" ht="12.75">
      <c r="A8" s="218">
        <v>212</v>
      </c>
      <c r="B8" s="222"/>
      <c r="C8" s="222"/>
      <c r="D8" s="222"/>
      <c r="E8" s="222"/>
      <c r="F8" s="219">
        <f t="shared" si="0"/>
        <v>0</v>
      </c>
      <c r="G8" s="221">
        <f>B8</f>
        <v>0</v>
      </c>
      <c r="H8" s="221">
        <f t="shared" si="17"/>
        <v>0</v>
      </c>
      <c r="I8" s="221">
        <f t="shared" si="17"/>
        <v>0</v>
      </c>
      <c r="J8" s="221">
        <f t="shared" si="17"/>
        <v>0</v>
      </c>
      <c r="K8" s="219">
        <f t="shared" si="1"/>
        <v>0</v>
      </c>
      <c r="L8" s="222"/>
      <c r="M8" s="222"/>
      <c r="N8" s="222"/>
      <c r="O8" s="222"/>
      <c r="P8" s="219">
        <f t="shared" si="2"/>
        <v>0</v>
      </c>
      <c r="Q8" s="221">
        <f t="shared" si="18"/>
        <v>0</v>
      </c>
      <c r="R8" s="221">
        <f t="shared" si="18"/>
        <v>0</v>
      </c>
      <c r="S8" s="221">
        <f t="shared" si="18"/>
        <v>0</v>
      </c>
      <c r="T8" s="221">
        <f t="shared" si="18"/>
        <v>0</v>
      </c>
      <c r="U8" s="219">
        <f t="shared" si="3"/>
        <v>0</v>
      </c>
      <c r="V8" s="222"/>
      <c r="W8" s="222"/>
      <c r="X8" s="222"/>
      <c r="Y8" s="222"/>
      <c r="Z8" s="219">
        <f t="shared" si="4"/>
        <v>0</v>
      </c>
      <c r="AA8" s="222"/>
      <c r="AB8" s="222"/>
      <c r="AC8" s="222"/>
      <c r="AD8" s="222"/>
      <c r="AE8" s="219">
        <f t="shared" si="5"/>
        <v>0</v>
      </c>
      <c r="AF8" s="218">
        <v>212</v>
      </c>
      <c r="AG8" s="222"/>
      <c r="AH8" s="222"/>
      <c r="AI8" s="222"/>
      <c r="AJ8" s="222"/>
      <c r="AK8" s="219">
        <f t="shared" si="6"/>
        <v>0</v>
      </c>
      <c r="AL8" s="221">
        <f t="shared" si="19"/>
        <v>0</v>
      </c>
      <c r="AM8" s="221">
        <f t="shared" si="19"/>
        <v>0</v>
      </c>
      <c r="AN8" s="221">
        <f t="shared" si="19"/>
        <v>0</v>
      </c>
      <c r="AO8" s="221">
        <f t="shared" si="19"/>
        <v>0</v>
      </c>
      <c r="AP8" s="219">
        <f t="shared" si="7"/>
        <v>0</v>
      </c>
      <c r="AQ8" s="221">
        <f>AL8+W8+H8</f>
        <v>0</v>
      </c>
      <c r="AR8" s="221">
        <f>AM8+X8+I8</f>
        <v>0</v>
      </c>
      <c r="AS8" s="221">
        <f>AN8+Y8+J8</f>
        <v>0</v>
      </c>
      <c r="AT8" s="221">
        <f>AO8+Z8+K8</f>
        <v>0</v>
      </c>
      <c r="AU8" s="219">
        <f t="shared" si="8"/>
        <v>0</v>
      </c>
      <c r="AV8" s="222"/>
      <c r="AW8" s="222"/>
      <c r="AX8" s="222"/>
      <c r="AY8" s="222"/>
      <c r="AZ8" s="219">
        <f t="shared" si="9"/>
        <v>0</v>
      </c>
      <c r="BA8" s="222"/>
      <c r="BB8" s="222"/>
      <c r="BC8" s="222"/>
      <c r="BD8" s="222"/>
      <c r="BE8" s="219">
        <f t="shared" si="10"/>
        <v>0</v>
      </c>
      <c r="BF8" s="222"/>
      <c r="BG8" s="222"/>
      <c r="BH8" s="222"/>
      <c r="BI8" s="222"/>
      <c r="BJ8" s="219">
        <f t="shared" si="11"/>
        <v>0</v>
      </c>
      <c r="BK8" s="222"/>
      <c r="BL8" s="222"/>
      <c r="BM8" s="222"/>
      <c r="BN8" s="222"/>
      <c r="BO8" s="219">
        <f t="shared" si="12"/>
        <v>0</v>
      </c>
      <c r="BP8" s="222"/>
      <c r="BQ8" s="222"/>
      <c r="BR8" s="222"/>
      <c r="BS8" s="222"/>
      <c r="BT8" s="219">
        <f t="shared" si="13"/>
        <v>0</v>
      </c>
      <c r="BU8" s="222"/>
      <c r="BV8" s="222"/>
      <c r="BW8" s="222"/>
      <c r="BX8" s="222"/>
      <c r="BY8" s="219">
        <f t="shared" si="14"/>
        <v>0</v>
      </c>
      <c r="BZ8" s="221">
        <f t="shared" si="20"/>
        <v>0</v>
      </c>
      <c r="CA8" s="221">
        <f t="shared" si="20"/>
        <v>0</v>
      </c>
      <c r="CB8" s="221">
        <f t="shared" si="20"/>
        <v>0</v>
      </c>
      <c r="CC8" s="221">
        <f t="shared" si="20"/>
        <v>0</v>
      </c>
      <c r="CD8" s="219">
        <f t="shared" si="15"/>
        <v>0</v>
      </c>
      <c r="CE8" s="222"/>
      <c r="CF8" s="222"/>
      <c r="CG8" s="222"/>
      <c r="CH8" s="222"/>
      <c r="CI8" s="219">
        <f t="shared" si="21"/>
        <v>0</v>
      </c>
      <c r="CJ8" s="221">
        <f>AL8+AQ8+BZ8+BA8</f>
        <v>0</v>
      </c>
      <c r="CK8" s="221">
        <f>AM8+AR8+CA8+BB8</f>
        <v>0</v>
      </c>
      <c r="CL8" s="221">
        <f>AN8+AS8+CB8+BC8</f>
        <v>0</v>
      </c>
      <c r="CM8" s="221">
        <f>AO8+AT8+CC8+BD8</f>
        <v>0</v>
      </c>
      <c r="CN8" s="219">
        <f t="shared" si="16"/>
        <v>0</v>
      </c>
      <c r="CO8" s="228"/>
    </row>
    <row r="9" spans="1:93" ht="12.75">
      <c r="A9" s="218">
        <v>213</v>
      </c>
      <c r="B9" s="221">
        <f>ROUND(B7*0.302,1)</f>
        <v>26.1</v>
      </c>
      <c r="C9" s="221">
        <f>ROUND(C7*0.302,1)</f>
        <v>23.4</v>
      </c>
      <c r="D9" s="221">
        <f>ROUND(D7*0.302,1)</f>
        <v>30.6</v>
      </c>
      <c r="E9" s="221">
        <f>ROUND(E7*0.302,1)</f>
        <v>28.8</v>
      </c>
      <c r="F9" s="219">
        <f t="shared" si="0"/>
        <v>108.89999999999999</v>
      </c>
      <c r="G9" s="221">
        <f>B9</f>
        <v>26.1</v>
      </c>
      <c r="H9" s="221">
        <f>C9</f>
        <v>23.4</v>
      </c>
      <c r="I9" s="221">
        <f>D9</f>
        <v>30.6</v>
      </c>
      <c r="J9" s="221">
        <f>E9</f>
        <v>28.8</v>
      </c>
      <c r="K9" s="219">
        <f t="shared" si="1"/>
        <v>108.89999999999999</v>
      </c>
      <c r="L9" s="221">
        <f>ROUND(L7*0.302,1)</f>
        <v>24.8</v>
      </c>
      <c r="M9" s="221">
        <f>ROUND(M7*0.302,1)</f>
        <v>29.8</v>
      </c>
      <c r="N9" s="221">
        <f>ROUND(N7*0.302,1)</f>
        <v>26.3</v>
      </c>
      <c r="O9" s="221">
        <f>ROUND(O7*0.302,1)</f>
        <v>26.3</v>
      </c>
      <c r="P9" s="219">
        <f t="shared" si="2"/>
        <v>107.2</v>
      </c>
      <c r="Q9" s="221">
        <f t="shared" si="18"/>
        <v>24.8</v>
      </c>
      <c r="R9" s="221">
        <f t="shared" si="18"/>
        <v>29.8</v>
      </c>
      <c r="S9" s="221">
        <f t="shared" si="18"/>
        <v>26.3</v>
      </c>
      <c r="T9" s="221">
        <f t="shared" si="18"/>
        <v>26.3</v>
      </c>
      <c r="U9" s="219">
        <f t="shared" si="3"/>
        <v>107.2</v>
      </c>
      <c r="V9" s="220"/>
      <c r="W9" s="220"/>
      <c r="X9" s="220"/>
      <c r="Y9" s="220"/>
      <c r="Z9" s="219">
        <f t="shared" si="4"/>
        <v>0</v>
      </c>
      <c r="AA9" s="221">
        <f>ROUND(AA7*0.262,0)</f>
        <v>0</v>
      </c>
      <c r="AB9" s="221">
        <f>ROUND(AB7*0.262,0)</f>
        <v>0</v>
      </c>
      <c r="AC9" s="221">
        <f>ROUND(AC7*0.262,0)</f>
        <v>0</v>
      </c>
      <c r="AD9" s="221">
        <f>ROUND(AD7*0.262,0)</f>
        <v>0</v>
      </c>
      <c r="AE9" s="219">
        <f t="shared" si="5"/>
        <v>0</v>
      </c>
      <c r="AF9" s="218">
        <v>213</v>
      </c>
      <c r="AG9" s="221">
        <f>ROUND(AG7*0.262,1)</f>
        <v>0</v>
      </c>
      <c r="AH9" s="221">
        <f>ROUND(AH7*0.262,1)</f>
        <v>0</v>
      </c>
      <c r="AI9" s="221">
        <f>ROUND(AI7*0.262,1)</f>
        <v>0</v>
      </c>
      <c r="AJ9" s="221">
        <f>ROUND(AJ7*0.262,1)</f>
        <v>0</v>
      </c>
      <c r="AK9" s="219">
        <f t="shared" si="6"/>
        <v>0</v>
      </c>
      <c r="AL9" s="221">
        <f t="shared" si="19"/>
        <v>0</v>
      </c>
      <c r="AM9" s="221">
        <f t="shared" si="19"/>
        <v>0</v>
      </c>
      <c r="AN9" s="221">
        <f t="shared" si="19"/>
        <v>0</v>
      </c>
      <c r="AO9" s="221">
        <f t="shared" si="19"/>
        <v>0</v>
      </c>
      <c r="AP9" s="219">
        <f t="shared" si="7"/>
        <v>0</v>
      </c>
      <c r="AQ9" s="221">
        <f>AL9+G9+Q9+V9</f>
        <v>50.900000000000006</v>
      </c>
      <c r="AR9" s="221">
        <f>AM9+H9+R9+W9</f>
        <v>53.2</v>
      </c>
      <c r="AS9" s="221">
        <f>AN9+I9+S9+X9</f>
        <v>56.900000000000006</v>
      </c>
      <c r="AT9" s="221">
        <f>AO9+J9+T9+Y9</f>
        <v>55.1</v>
      </c>
      <c r="AU9" s="219">
        <f t="shared" si="8"/>
        <v>216.1</v>
      </c>
      <c r="AV9" s="221">
        <f>ROUND(AV7*0.262,0)</f>
        <v>0</v>
      </c>
      <c r="AW9" s="221">
        <f>ROUND(AW7*0.262,0)</f>
        <v>0</v>
      </c>
      <c r="AX9" s="221">
        <f>ROUND(AX7*0.262,0)</f>
        <v>0</v>
      </c>
      <c r="AY9" s="221">
        <f>ROUND(AY7*0.262,0)</f>
        <v>0</v>
      </c>
      <c r="AZ9" s="219">
        <f t="shared" si="9"/>
        <v>0</v>
      </c>
      <c r="BA9" s="221">
        <f>ROUND(BA7*0.262,0)</f>
        <v>0</v>
      </c>
      <c r="BB9" s="221">
        <f>ROUND(BB7*0.262,0)</f>
        <v>0</v>
      </c>
      <c r="BC9" s="221">
        <f>ROUND(BC7*0.262,0)</f>
        <v>0</v>
      </c>
      <c r="BD9" s="221">
        <f>ROUND(BD7*0.262,0)</f>
        <v>0</v>
      </c>
      <c r="BE9" s="219">
        <f t="shared" si="10"/>
        <v>0</v>
      </c>
      <c r="BF9" s="221">
        <f>ROUND(BF7*0.262,0)</f>
        <v>0</v>
      </c>
      <c r="BG9" s="221">
        <f>ROUND(BG7*0.262,0)</f>
        <v>0</v>
      </c>
      <c r="BH9" s="221">
        <f>ROUND(BH7*0.262,0)</f>
        <v>0</v>
      </c>
      <c r="BI9" s="221">
        <f>ROUND(BI7*0.262,0)</f>
        <v>0</v>
      </c>
      <c r="BJ9" s="219">
        <f t="shared" si="11"/>
        <v>0</v>
      </c>
      <c r="BK9" s="220"/>
      <c r="BL9" s="220"/>
      <c r="BM9" s="220"/>
      <c r="BN9" s="220"/>
      <c r="BO9" s="219">
        <f t="shared" si="12"/>
        <v>0</v>
      </c>
      <c r="BP9" s="220"/>
      <c r="BQ9" s="220"/>
      <c r="BR9" s="220"/>
      <c r="BS9" s="220"/>
      <c r="BT9" s="219">
        <f t="shared" si="13"/>
        <v>0</v>
      </c>
      <c r="BU9" s="220"/>
      <c r="BV9" s="220"/>
      <c r="BW9" s="220"/>
      <c r="BX9" s="220"/>
      <c r="BY9" s="219">
        <f t="shared" si="14"/>
        <v>0</v>
      </c>
      <c r="BZ9" s="221">
        <f t="shared" si="20"/>
        <v>0</v>
      </c>
      <c r="CA9" s="221">
        <f t="shared" si="20"/>
        <v>0</v>
      </c>
      <c r="CB9" s="221">
        <f t="shared" si="20"/>
        <v>0</v>
      </c>
      <c r="CC9" s="221">
        <f t="shared" si="20"/>
        <v>0</v>
      </c>
      <c r="CD9" s="219">
        <f t="shared" si="15"/>
        <v>0</v>
      </c>
      <c r="CE9" s="220"/>
      <c r="CF9" s="220"/>
      <c r="CG9" s="220"/>
      <c r="CH9" s="220"/>
      <c r="CI9" s="219">
        <f t="shared" si="21"/>
        <v>0</v>
      </c>
      <c r="CJ9" s="221">
        <f>AL9+AQ9+BZ9</f>
        <v>50.900000000000006</v>
      </c>
      <c r="CK9" s="221">
        <f aca="true" t="shared" si="22" ref="CK9:CM39">AM9+AR9+CA9</f>
        <v>53.2</v>
      </c>
      <c r="CL9" s="221">
        <f t="shared" si="22"/>
        <v>56.900000000000006</v>
      </c>
      <c r="CM9" s="221">
        <f t="shared" si="22"/>
        <v>55.1</v>
      </c>
      <c r="CN9" s="219">
        <f t="shared" si="16"/>
        <v>216.1</v>
      </c>
      <c r="CO9" s="228"/>
    </row>
    <row r="10" spans="1:93" ht="12.75">
      <c r="A10" s="218">
        <v>220</v>
      </c>
      <c r="B10" s="219">
        <f>B11+B12+B13+B24+B19</f>
        <v>0</v>
      </c>
      <c r="C10" s="219">
        <f>C11+C12+C13+C24+C19</f>
        <v>0</v>
      </c>
      <c r="D10" s="219">
        <f>D11+D12+D13+D24+D19</f>
        <v>0</v>
      </c>
      <c r="E10" s="219">
        <f>E11+E12+E13+E24+E19</f>
        <v>0</v>
      </c>
      <c r="F10" s="219">
        <f t="shared" si="0"/>
        <v>0</v>
      </c>
      <c r="G10" s="219">
        <f>G11+G12+G13+G24+G18+G19</f>
        <v>0</v>
      </c>
      <c r="H10" s="219">
        <f>H11+H12+H13+H24+H18+H19</f>
        <v>0</v>
      </c>
      <c r="I10" s="219">
        <f>I11+I12+I13+I24+I18+I19</f>
        <v>0</v>
      </c>
      <c r="J10" s="219">
        <f>J11+J12+J13+J24+J18+J19</f>
        <v>0</v>
      </c>
      <c r="K10" s="219">
        <f t="shared" si="1"/>
        <v>0</v>
      </c>
      <c r="L10" s="219">
        <f>L11+L12+L13+L24+L18+L19</f>
        <v>36</v>
      </c>
      <c r="M10" s="219">
        <f>M11+M12+M13+M24+M18+M19</f>
        <v>36</v>
      </c>
      <c r="N10" s="219">
        <f>N11+N12+N13+N24+N18+N19</f>
        <v>36</v>
      </c>
      <c r="O10" s="219">
        <f>O11+O12+O13+O24+O18+O19</f>
        <v>36</v>
      </c>
      <c r="P10" s="219">
        <f t="shared" si="2"/>
        <v>144</v>
      </c>
      <c r="Q10" s="219">
        <f>Q11+Q12+Q13+Q24+Q18+Q19</f>
        <v>36</v>
      </c>
      <c r="R10" s="219">
        <f>R11+R12+R13+R24+R18+R19</f>
        <v>36</v>
      </c>
      <c r="S10" s="219">
        <f>S11+S12+S13+S24+S18+S19</f>
        <v>36</v>
      </c>
      <c r="T10" s="219">
        <f>T11+T12+T13+T24+T18+T19</f>
        <v>36</v>
      </c>
      <c r="U10" s="219">
        <f t="shared" si="3"/>
        <v>144</v>
      </c>
      <c r="V10" s="219">
        <f>V11+V12+V13+V24+V19</f>
        <v>0</v>
      </c>
      <c r="W10" s="219">
        <f>W11+W12+W13+W24+W19</f>
        <v>0</v>
      </c>
      <c r="X10" s="219">
        <f>X11+X12+X13+X24+X19</f>
        <v>0</v>
      </c>
      <c r="Y10" s="219">
        <f>Y11+Y12+Y13+Y24+Y19</f>
        <v>0</v>
      </c>
      <c r="Z10" s="219">
        <f t="shared" si="4"/>
        <v>0</v>
      </c>
      <c r="AA10" s="219">
        <f>AA11+AA12+AA13+AA24+AA19</f>
        <v>0</v>
      </c>
      <c r="AB10" s="219">
        <f>AB11+AB12+AB13+AB24+AB19</f>
        <v>0</v>
      </c>
      <c r="AC10" s="219">
        <f>AC11+AC12+AC13+AC24+AC19</f>
        <v>0</v>
      </c>
      <c r="AD10" s="219">
        <f>AD11+AD12+AD13+AD24+AD19</f>
        <v>0</v>
      </c>
      <c r="AE10" s="219">
        <f t="shared" si="5"/>
        <v>0</v>
      </c>
      <c r="AF10" s="218">
        <v>220</v>
      </c>
      <c r="AG10" s="219">
        <f>AG11+AG12+AG13+AG24+AG19</f>
        <v>0</v>
      </c>
      <c r="AH10" s="219">
        <f>AH11+AH12+AH13+AH24+AH19</f>
        <v>0</v>
      </c>
      <c r="AI10" s="219">
        <f>AI11+AI12+AI13+AI24+AI19</f>
        <v>0</v>
      </c>
      <c r="AJ10" s="219">
        <f>AJ11+AJ12+AJ13+AJ24+AJ19</f>
        <v>0</v>
      </c>
      <c r="AK10" s="219">
        <f t="shared" si="6"/>
        <v>0</v>
      </c>
      <c r="AL10" s="219">
        <f>AL11+AL12+AL13+AL24+AL19</f>
        <v>0</v>
      </c>
      <c r="AM10" s="219">
        <f>AM11+AM12+AM13+AM24+AM19</f>
        <v>0</v>
      </c>
      <c r="AN10" s="219">
        <f>AN11+AN12+AN13+AN24+AN19</f>
        <v>0</v>
      </c>
      <c r="AO10" s="219">
        <f>AO11+AO12+AO13+AO24+AO19</f>
        <v>0</v>
      </c>
      <c r="AP10" s="219">
        <f t="shared" si="7"/>
        <v>0</v>
      </c>
      <c r="AQ10" s="219">
        <f>AQ11+AQ12+AQ13+AQ24+AQ18+AQ19</f>
        <v>36</v>
      </c>
      <c r="AR10" s="219">
        <f>AR11+AR12+AR13+AR24+AR18+AR19</f>
        <v>36</v>
      </c>
      <c r="AS10" s="219">
        <f>AS11+AS12+AS13+AS24+AS18+AS19</f>
        <v>36</v>
      </c>
      <c r="AT10" s="219">
        <f>AT11+AT12+AT13+AT24+AT18+AT19</f>
        <v>36</v>
      </c>
      <c r="AU10" s="219">
        <f>AU11+AU12+AU13+AU24+AU18+AU19</f>
        <v>144</v>
      </c>
      <c r="AV10" s="219">
        <f>AV11+AV12+AV13+AV24+AV19</f>
        <v>7.9</v>
      </c>
      <c r="AW10" s="219">
        <f>AW11+AW12+AW13+AW24+AW19</f>
        <v>8</v>
      </c>
      <c r="AX10" s="219">
        <f>AX11+AX12+AX13+AX24+AX19</f>
        <v>7.9</v>
      </c>
      <c r="AY10" s="219">
        <f>AY11+AY12+AY13+AY24+AY19</f>
        <v>8</v>
      </c>
      <c r="AZ10" s="219">
        <f t="shared" si="9"/>
        <v>31.8</v>
      </c>
      <c r="BA10" s="219">
        <f>BA11+BA12+BA13+BA24+BA19</f>
        <v>0</v>
      </c>
      <c r="BB10" s="219">
        <f>BB11+BB12+BB13+BB24+BB19</f>
        <v>0</v>
      </c>
      <c r="BC10" s="219">
        <f>BC11+BC12+BC13+BC24+BC19</f>
        <v>0</v>
      </c>
      <c r="BD10" s="219">
        <f>BD11+BD12+BD13+BD24+BD19</f>
        <v>0</v>
      </c>
      <c r="BE10" s="219">
        <f t="shared" si="10"/>
        <v>0</v>
      </c>
      <c r="BF10" s="219">
        <f>BF11+BF12+BF13+BF24+BF19</f>
        <v>80</v>
      </c>
      <c r="BG10" s="219">
        <f>BG11+BG12+BG13+BG24+BG19</f>
        <v>20</v>
      </c>
      <c r="BH10" s="219">
        <f>BH11+BH12+BH13+BH24+BH19</f>
        <v>20</v>
      </c>
      <c r="BI10" s="219">
        <f>BI11+BI12+BI13+BI24+BI19</f>
        <v>80</v>
      </c>
      <c r="BJ10" s="219">
        <f t="shared" si="11"/>
        <v>200</v>
      </c>
      <c r="BK10" s="219">
        <f>BK11+BK12+BK13+BK24+BK19</f>
        <v>0</v>
      </c>
      <c r="BL10" s="219">
        <f>BL11+BL12+BL13+BL24+BL19</f>
        <v>10</v>
      </c>
      <c r="BM10" s="219">
        <f>BM11+BM12+BM13+BM24+BM19</f>
        <v>0</v>
      </c>
      <c r="BN10" s="219">
        <f>BN11+BN12+BN13+BN24+BN19</f>
        <v>0</v>
      </c>
      <c r="BO10" s="219">
        <f t="shared" si="12"/>
        <v>10</v>
      </c>
      <c r="BP10" s="219">
        <f>BP11+BP12+BP13+BP24+BP19</f>
        <v>0</v>
      </c>
      <c r="BQ10" s="219">
        <f>BQ11+BQ12+BQ13+BQ24+BQ19</f>
        <v>30</v>
      </c>
      <c r="BR10" s="219">
        <f>BR11+BR12+BR13+BR24+BR19</f>
        <v>0</v>
      </c>
      <c r="BS10" s="219">
        <f>BS11+BS12+BS13+BS24+BS19</f>
        <v>0</v>
      </c>
      <c r="BT10" s="219">
        <f t="shared" si="13"/>
        <v>30</v>
      </c>
      <c r="BU10" s="219">
        <f>BU11+BU12+BU13+BU24+BU19</f>
        <v>60</v>
      </c>
      <c r="BV10" s="219">
        <f>BV11+BV12+BV13+BV24+BV19</f>
        <v>60</v>
      </c>
      <c r="BW10" s="219">
        <f>BW11+BW12+BW13+BW24+BW19</f>
        <v>60</v>
      </c>
      <c r="BX10" s="219">
        <f>BX11+BX12+BX13+BX24+BX19</f>
        <v>60</v>
      </c>
      <c r="BY10" s="219">
        <f t="shared" si="14"/>
        <v>240</v>
      </c>
      <c r="BZ10" s="219">
        <f>BZ11+BZ12+BZ13+BZ24+BZ18+BZ19</f>
        <v>140</v>
      </c>
      <c r="CA10" s="219">
        <f>CA11+CA12+CA13+CA24+CA18+CA19</f>
        <v>120</v>
      </c>
      <c r="CB10" s="219">
        <f>CB11+CB12+CB13+CB24+CB18+CB19</f>
        <v>80</v>
      </c>
      <c r="CC10" s="219">
        <f>CC11+CC12+CC13+CC24+CC18+CC19</f>
        <v>140</v>
      </c>
      <c r="CD10" s="219">
        <f>CD11+CD12+CD13+CD24+CD18+CD19</f>
        <v>480</v>
      </c>
      <c r="CE10" s="219">
        <f>CE11+CE12+CE13+CE24+CE19</f>
        <v>0</v>
      </c>
      <c r="CF10" s="219">
        <f>CF11+CF12+CF13+CF24+CF19</f>
        <v>0</v>
      </c>
      <c r="CG10" s="219">
        <f>CG11+CG12+CG13+CG24+CG19</f>
        <v>0</v>
      </c>
      <c r="CH10" s="219">
        <f>CH11+CH12+CH13+CH24+CH19</f>
        <v>0</v>
      </c>
      <c r="CI10" s="219">
        <f t="shared" si="21"/>
        <v>0</v>
      </c>
      <c r="CJ10" s="219">
        <f>CJ11+CJ12+CJ13+CJ24+CJ18+CJ19</f>
        <v>183.9</v>
      </c>
      <c r="CK10" s="219">
        <f>CK11+CK12+CK13+CK24+CK18+CK19</f>
        <v>164</v>
      </c>
      <c r="CL10" s="219">
        <f>CL11+CL12+CL13+CL24+CL18+CL19</f>
        <v>123.9</v>
      </c>
      <c r="CM10" s="219">
        <f>CM11+CM12+CM13+CM24+CM18+CM19</f>
        <v>184</v>
      </c>
      <c r="CN10" s="219">
        <f>CN11+CN12+CN13+CN24+CN18+CN19</f>
        <v>655.8</v>
      </c>
      <c r="CO10" s="227"/>
    </row>
    <row r="11" spans="1:93" ht="12.75">
      <c r="A11" s="218">
        <v>221</v>
      </c>
      <c r="B11" s="220"/>
      <c r="C11" s="220"/>
      <c r="D11" s="220"/>
      <c r="E11" s="220"/>
      <c r="F11" s="219">
        <f t="shared" si="0"/>
        <v>0</v>
      </c>
      <c r="G11" s="221">
        <f aca="true" t="shared" si="23" ref="G11:J12">B11</f>
        <v>0</v>
      </c>
      <c r="H11" s="221">
        <f t="shared" si="23"/>
        <v>0</v>
      </c>
      <c r="I11" s="221">
        <f t="shared" si="23"/>
        <v>0</v>
      </c>
      <c r="J11" s="221">
        <f t="shared" si="23"/>
        <v>0</v>
      </c>
      <c r="K11" s="219">
        <f t="shared" si="1"/>
        <v>0</v>
      </c>
      <c r="L11" s="220">
        <v>4.5</v>
      </c>
      <c r="M11" s="220">
        <v>4.5</v>
      </c>
      <c r="N11" s="220">
        <v>4.5</v>
      </c>
      <c r="O11" s="220">
        <v>4.5</v>
      </c>
      <c r="P11" s="219">
        <f t="shared" si="2"/>
        <v>18</v>
      </c>
      <c r="Q11" s="221">
        <f aca="true" t="shared" si="24" ref="Q11:T12">L11</f>
        <v>4.5</v>
      </c>
      <c r="R11" s="221">
        <f t="shared" si="24"/>
        <v>4.5</v>
      </c>
      <c r="S11" s="221">
        <f t="shared" si="24"/>
        <v>4.5</v>
      </c>
      <c r="T11" s="221">
        <f t="shared" si="24"/>
        <v>4.5</v>
      </c>
      <c r="U11" s="219">
        <f t="shared" si="3"/>
        <v>18</v>
      </c>
      <c r="V11" s="220"/>
      <c r="W11" s="220"/>
      <c r="X11" s="220"/>
      <c r="Y11" s="220"/>
      <c r="Z11" s="219">
        <f t="shared" si="4"/>
        <v>0</v>
      </c>
      <c r="AA11" s="220"/>
      <c r="AB11" s="220"/>
      <c r="AC11" s="220"/>
      <c r="AD11" s="220"/>
      <c r="AE11" s="219">
        <f t="shared" si="5"/>
        <v>0</v>
      </c>
      <c r="AF11" s="218">
        <v>221</v>
      </c>
      <c r="AG11" s="220"/>
      <c r="AH11" s="220"/>
      <c r="AI11" s="220"/>
      <c r="AJ11" s="220"/>
      <c r="AK11" s="219">
        <f t="shared" si="6"/>
        <v>0</v>
      </c>
      <c r="AL11" s="221">
        <f aca="true" t="shared" si="25" ref="AL11:AO12">AA11+AG11</f>
        <v>0</v>
      </c>
      <c r="AM11" s="221">
        <f t="shared" si="25"/>
        <v>0</v>
      </c>
      <c r="AN11" s="221">
        <f t="shared" si="25"/>
        <v>0</v>
      </c>
      <c r="AO11" s="221">
        <f t="shared" si="25"/>
        <v>0</v>
      </c>
      <c r="AP11" s="219">
        <f t="shared" si="7"/>
        <v>0</v>
      </c>
      <c r="AQ11" s="221">
        <f aca="true" t="shared" si="26" ref="AQ11:AT12">AL11+G11+Q11+V11</f>
        <v>4.5</v>
      </c>
      <c r="AR11" s="221">
        <f t="shared" si="26"/>
        <v>4.5</v>
      </c>
      <c r="AS11" s="221">
        <f t="shared" si="26"/>
        <v>4.5</v>
      </c>
      <c r="AT11" s="221">
        <f t="shared" si="26"/>
        <v>4.5</v>
      </c>
      <c r="AU11" s="219">
        <f t="shared" si="8"/>
        <v>18</v>
      </c>
      <c r="AV11" s="220"/>
      <c r="AW11" s="220"/>
      <c r="AX11" s="220"/>
      <c r="AY11" s="220"/>
      <c r="AZ11" s="219">
        <f t="shared" si="9"/>
        <v>0</v>
      </c>
      <c r="BA11" s="220"/>
      <c r="BB11" s="220"/>
      <c r="BC11" s="220"/>
      <c r="BD11" s="220"/>
      <c r="BE11" s="219">
        <f t="shared" si="10"/>
        <v>0</v>
      </c>
      <c r="BF11" s="220"/>
      <c r="BG11" s="220"/>
      <c r="BH11" s="220"/>
      <c r="BI11" s="220"/>
      <c r="BJ11" s="219">
        <f t="shared" si="11"/>
        <v>0</v>
      </c>
      <c r="BK11" s="220"/>
      <c r="BL11" s="220"/>
      <c r="BM11" s="220"/>
      <c r="BN11" s="220"/>
      <c r="BO11" s="219">
        <f t="shared" si="12"/>
        <v>0</v>
      </c>
      <c r="BP11" s="220"/>
      <c r="BQ11" s="220"/>
      <c r="BR11" s="220"/>
      <c r="BS11" s="220"/>
      <c r="BT11" s="219">
        <f t="shared" si="13"/>
        <v>0</v>
      </c>
      <c r="BU11" s="220"/>
      <c r="BV11" s="220"/>
      <c r="BW11" s="220"/>
      <c r="BX11" s="220"/>
      <c r="BY11" s="219">
        <f t="shared" si="14"/>
        <v>0</v>
      </c>
      <c r="BZ11" s="221">
        <f aca="true" t="shared" si="27" ref="BZ11:CC12">BF11+BK11</f>
        <v>0</v>
      </c>
      <c r="CA11" s="221">
        <f t="shared" si="27"/>
        <v>0</v>
      </c>
      <c r="CB11" s="221">
        <f t="shared" si="27"/>
        <v>0</v>
      </c>
      <c r="CC11" s="221">
        <f t="shared" si="27"/>
        <v>0</v>
      </c>
      <c r="CD11" s="219">
        <f t="shared" si="15"/>
        <v>0</v>
      </c>
      <c r="CE11" s="220"/>
      <c r="CF11" s="220"/>
      <c r="CG11" s="220"/>
      <c r="CH11" s="220"/>
      <c r="CI11" s="219">
        <f t="shared" si="21"/>
        <v>0</v>
      </c>
      <c r="CJ11" s="221">
        <f aca="true" t="shared" si="28" ref="CJ11:CJ23">AL11+AQ11+BZ11</f>
        <v>4.5</v>
      </c>
      <c r="CK11" s="221">
        <f t="shared" si="22"/>
        <v>4.5</v>
      </c>
      <c r="CL11" s="221">
        <f t="shared" si="22"/>
        <v>4.5</v>
      </c>
      <c r="CM11" s="221">
        <f t="shared" si="22"/>
        <v>4.5</v>
      </c>
      <c r="CN11" s="219">
        <f t="shared" si="16"/>
        <v>18</v>
      </c>
      <c r="CO11" s="227"/>
    </row>
    <row r="12" spans="1:93" ht="12.75">
      <c r="A12" s="218">
        <v>222</v>
      </c>
      <c r="B12" s="220"/>
      <c r="C12" s="220"/>
      <c r="D12" s="220"/>
      <c r="E12" s="220"/>
      <c r="F12" s="219">
        <f t="shared" si="0"/>
        <v>0</v>
      </c>
      <c r="G12" s="221">
        <f t="shared" si="23"/>
        <v>0</v>
      </c>
      <c r="H12" s="221">
        <f t="shared" si="23"/>
        <v>0</v>
      </c>
      <c r="I12" s="221">
        <f t="shared" si="23"/>
        <v>0</v>
      </c>
      <c r="J12" s="221">
        <f t="shared" si="23"/>
        <v>0</v>
      </c>
      <c r="K12" s="219">
        <f t="shared" si="1"/>
        <v>0</v>
      </c>
      <c r="L12" s="220">
        <v>13</v>
      </c>
      <c r="M12" s="220">
        <v>13</v>
      </c>
      <c r="N12" s="220">
        <v>13</v>
      </c>
      <c r="O12" s="220">
        <v>13</v>
      </c>
      <c r="P12" s="219">
        <f t="shared" si="2"/>
        <v>52</v>
      </c>
      <c r="Q12" s="221">
        <f t="shared" si="24"/>
        <v>13</v>
      </c>
      <c r="R12" s="221">
        <f t="shared" si="24"/>
        <v>13</v>
      </c>
      <c r="S12" s="221">
        <f t="shared" si="24"/>
        <v>13</v>
      </c>
      <c r="T12" s="221">
        <f t="shared" si="24"/>
        <v>13</v>
      </c>
      <c r="U12" s="219">
        <f t="shared" si="3"/>
        <v>52</v>
      </c>
      <c r="V12" s="220"/>
      <c r="W12" s="220"/>
      <c r="X12" s="220"/>
      <c r="Y12" s="220"/>
      <c r="Z12" s="219">
        <f t="shared" si="4"/>
        <v>0</v>
      </c>
      <c r="AA12" s="220"/>
      <c r="AB12" s="220"/>
      <c r="AC12" s="220"/>
      <c r="AD12" s="220"/>
      <c r="AE12" s="219">
        <f t="shared" si="5"/>
        <v>0</v>
      </c>
      <c r="AF12" s="218">
        <v>222</v>
      </c>
      <c r="AG12" s="220"/>
      <c r="AH12" s="220"/>
      <c r="AI12" s="220"/>
      <c r="AJ12" s="220"/>
      <c r="AK12" s="219">
        <f t="shared" si="6"/>
        <v>0</v>
      </c>
      <c r="AL12" s="221">
        <f t="shared" si="25"/>
        <v>0</v>
      </c>
      <c r="AM12" s="221">
        <f t="shared" si="25"/>
        <v>0</v>
      </c>
      <c r="AN12" s="221">
        <f t="shared" si="25"/>
        <v>0</v>
      </c>
      <c r="AO12" s="221">
        <f t="shared" si="25"/>
        <v>0</v>
      </c>
      <c r="AP12" s="219">
        <f t="shared" si="7"/>
        <v>0</v>
      </c>
      <c r="AQ12" s="221">
        <f t="shared" si="26"/>
        <v>13</v>
      </c>
      <c r="AR12" s="221">
        <f t="shared" si="26"/>
        <v>13</v>
      </c>
      <c r="AS12" s="221">
        <f t="shared" si="26"/>
        <v>13</v>
      </c>
      <c r="AT12" s="221">
        <f t="shared" si="26"/>
        <v>13</v>
      </c>
      <c r="AU12" s="219">
        <f t="shared" si="8"/>
        <v>52</v>
      </c>
      <c r="AV12" s="220"/>
      <c r="AW12" s="220"/>
      <c r="AX12" s="220"/>
      <c r="AY12" s="220"/>
      <c r="AZ12" s="219">
        <f t="shared" si="9"/>
        <v>0</v>
      </c>
      <c r="BA12" s="220"/>
      <c r="BB12" s="220"/>
      <c r="BC12" s="220"/>
      <c r="BD12" s="220"/>
      <c r="BE12" s="219">
        <f t="shared" si="10"/>
        <v>0</v>
      </c>
      <c r="BF12" s="220"/>
      <c r="BG12" s="220"/>
      <c r="BH12" s="220"/>
      <c r="BI12" s="220"/>
      <c r="BJ12" s="219">
        <f t="shared" si="11"/>
        <v>0</v>
      </c>
      <c r="BK12" s="220"/>
      <c r="BL12" s="220"/>
      <c r="BM12" s="220"/>
      <c r="BN12" s="220"/>
      <c r="BO12" s="219">
        <f t="shared" si="12"/>
        <v>0</v>
      </c>
      <c r="BP12" s="220"/>
      <c r="BQ12" s="220"/>
      <c r="BR12" s="220"/>
      <c r="BS12" s="220"/>
      <c r="BT12" s="219">
        <f t="shared" si="13"/>
        <v>0</v>
      </c>
      <c r="BU12" s="220"/>
      <c r="BV12" s="220"/>
      <c r="BW12" s="220"/>
      <c r="BX12" s="220"/>
      <c r="BY12" s="219">
        <f t="shared" si="14"/>
        <v>0</v>
      </c>
      <c r="BZ12" s="221">
        <f t="shared" si="27"/>
        <v>0</v>
      </c>
      <c r="CA12" s="221">
        <f t="shared" si="27"/>
        <v>0</v>
      </c>
      <c r="CB12" s="221">
        <f t="shared" si="27"/>
        <v>0</v>
      </c>
      <c r="CC12" s="221">
        <f t="shared" si="27"/>
        <v>0</v>
      </c>
      <c r="CD12" s="219">
        <f t="shared" si="15"/>
        <v>0</v>
      </c>
      <c r="CE12" s="220"/>
      <c r="CF12" s="220"/>
      <c r="CG12" s="220"/>
      <c r="CH12" s="220"/>
      <c r="CI12" s="219">
        <f t="shared" si="21"/>
        <v>0</v>
      </c>
      <c r="CJ12" s="221">
        <f>AL12+AQ12+BZ12+BA12</f>
        <v>13</v>
      </c>
      <c r="CK12" s="221">
        <f>AM12+AR12+CA12+BB12</f>
        <v>13</v>
      </c>
      <c r="CL12" s="221">
        <f>AN12+AS12+CB12+BC12</f>
        <v>13</v>
      </c>
      <c r="CM12" s="221">
        <f>AO12+AT12+CC12+BD12</f>
        <v>13</v>
      </c>
      <c r="CN12" s="219">
        <f t="shared" si="16"/>
        <v>52</v>
      </c>
      <c r="CO12" s="227"/>
    </row>
    <row r="13" spans="1:93" ht="12.75">
      <c r="A13" s="218">
        <v>223</v>
      </c>
      <c r="B13" s="219">
        <f>B14+B15+B16+B17</f>
        <v>0</v>
      </c>
      <c r="C13" s="219">
        <f>C14+C15+C16+C17</f>
        <v>0</v>
      </c>
      <c r="D13" s="219">
        <f>D14+D15+D16+D17</f>
        <v>0</v>
      </c>
      <c r="E13" s="219">
        <f>E14+E15+E16+E17</f>
        <v>0</v>
      </c>
      <c r="F13" s="219">
        <f t="shared" si="0"/>
        <v>0</v>
      </c>
      <c r="G13" s="219">
        <f>G14+G15+G16+G17</f>
        <v>0</v>
      </c>
      <c r="H13" s="219">
        <f>H14+H15+H16+H17</f>
        <v>0</v>
      </c>
      <c r="I13" s="219">
        <f>I14+I15+I16+I17</f>
        <v>0</v>
      </c>
      <c r="J13" s="219">
        <f>J14+J15+J16+J17</f>
        <v>0</v>
      </c>
      <c r="K13" s="219">
        <f t="shared" si="1"/>
        <v>0</v>
      </c>
      <c r="L13" s="219">
        <f>L14+L15+L16+L17</f>
        <v>2.5</v>
      </c>
      <c r="M13" s="219">
        <f>M14+M15+M16+M17</f>
        <v>2.5</v>
      </c>
      <c r="N13" s="219">
        <f>N14+N15+N16+N17</f>
        <v>2.5</v>
      </c>
      <c r="O13" s="219">
        <f>O14+O15+O16+O17</f>
        <v>2.5</v>
      </c>
      <c r="P13" s="219">
        <f t="shared" si="2"/>
        <v>10</v>
      </c>
      <c r="Q13" s="219">
        <f>Q14+Q15+Q16+Q17</f>
        <v>2.5</v>
      </c>
      <c r="R13" s="219">
        <f>R14+R15+R16+R17</f>
        <v>2.5</v>
      </c>
      <c r="S13" s="219">
        <f>S14+S15+S16+S17</f>
        <v>2.5</v>
      </c>
      <c r="T13" s="219">
        <f>T14+T15+T16+T17</f>
        <v>2.5</v>
      </c>
      <c r="U13" s="219">
        <f t="shared" si="3"/>
        <v>10</v>
      </c>
      <c r="V13" s="219">
        <f>V14+V15+V16+V17</f>
        <v>0</v>
      </c>
      <c r="W13" s="219">
        <f>W14+W15+W16+W17</f>
        <v>0</v>
      </c>
      <c r="X13" s="219">
        <f>X14+X15+X16+X17</f>
        <v>0</v>
      </c>
      <c r="Y13" s="219">
        <f>Y14+Y15+Y16+Y17</f>
        <v>0</v>
      </c>
      <c r="Z13" s="219">
        <f t="shared" si="4"/>
        <v>0</v>
      </c>
      <c r="AA13" s="219">
        <f>AA14+AA15+AA16+AA17</f>
        <v>0</v>
      </c>
      <c r="AB13" s="219">
        <f>AB14+AB15+AB16+AB17</f>
        <v>0</v>
      </c>
      <c r="AC13" s="219">
        <f>AC14+AC15+AC16+AC17</f>
        <v>0</v>
      </c>
      <c r="AD13" s="219">
        <f>AD14+AD15+AD16+AD17</f>
        <v>0</v>
      </c>
      <c r="AE13" s="219">
        <f t="shared" si="5"/>
        <v>0</v>
      </c>
      <c r="AF13" s="218">
        <v>223</v>
      </c>
      <c r="AG13" s="219">
        <f>AG14+AG15+AG16+AG17</f>
        <v>0</v>
      </c>
      <c r="AH13" s="219">
        <f>AH14+AH15+AH16+AH17</f>
        <v>0</v>
      </c>
      <c r="AI13" s="219">
        <f>AI14+AI15+AI16+AI17</f>
        <v>0</v>
      </c>
      <c r="AJ13" s="219">
        <f>AJ14+AJ15+AJ16+AJ17</f>
        <v>0</v>
      </c>
      <c r="AK13" s="219">
        <f t="shared" si="6"/>
        <v>0</v>
      </c>
      <c r="AL13" s="219">
        <f>AL14+AL15+AL16+AL17</f>
        <v>0</v>
      </c>
      <c r="AM13" s="219">
        <f>AM14+AM15+AM16+AM17</f>
        <v>0</v>
      </c>
      <c r="AN13" s="219">
        <f>AN14+AN15+AN16+AN17</f>
        <v>0</v>
      </c>
      <c r="AO13" s="219">
        <f>AO14+AO15+AO16+AO17</f>
        <v>0</v>
      </c>
      <c r="AP13" s="219">
        <f t="shared" si="7"/>
        <v>0</v>
      </c>
      <c r="AQ13" s="219">
        <f>AQ14+AQ15+AQ16+AQ17</f>
        <v>2.5</v>
      </c>
      <c r="AR13" s="219">
        <f>AR14+AR15+AR16+AR17</f>
        <v>2.5</v>
      </c>
      <c r="AS13" s="219">
        <f>AS14+AS15+AS16+AS17</f>
        <v>2.5</v>
      </c>
      <c r="AT13" s="219">
        <f>AT14+AT15+AT16+AT17</f>
        <v>2.5</v>
      </c>
      <c r="AU13" s="219">
        <f t="shared" si="8"/>
        <v>10</v>
      </c>
      <c r="AV13" s="219">
        <f>AV14+AV15+AV16+AV17</f>
        <v>0</v>
      </c>
      <c r="AW13" s="219">
        <f>AW14+AW15+AW16+AW17</f>
        <v>0</v>
      </c>
      <c r="AX13" s="219">
        <f>AX14+AX15+AX16+AX17</f>
        <v>0</v>
      </c>
      <c r="AY13" s="219">
        <f>AY14+AY15+AY16+AY17</f>
        <v>0</v>
      </c>
      <c r="AZ13" s="219">
        <f t="shared" si="9"/>
        <v>0</v>
      </c>
      <c r="BA13" s="219">
        <f>BA14+BA15+BA16+BA17</f>
        <v>0</v>
      </c>
      <c r="BB13" s="219">
        <f>BB14+BB15+BB16+BB17</f>
        <v>0</v>
      </c>
      <c r="BC13" s="219">
        <f>BC14+BC15+BC16+BC17</f>
        <v>0</v>
      </c>
      <c r="BD13" s="219">
        <f>BD14+BD15+BD16+BD17</f>
        <v>0</v>
      </c>
      <c r="BE13" s="219">
        <f t="shared" si="10"/>
        <v>0</v>
      </c>
      <c r="BF13" s="219">
        <f>BF14+BF15+BF16+BF17</f>
        <v>0</v>
      </c>
      <c r="BG13" s="219">
        <f>BG14+BG15+BG16+BG17</f>
        <v>0</v>
      </c>
      <c r="BH13" s="219">
        <f>BH14+BH15+BH16+BH17</f>
        <v>0</v>
      </c>
      <c r="BI13" s="219">
        <f>BI14+BI15+BI16+BI17</f>
        <v>0</v>
      </c>
      <c r="BJ13" s="219">
        <f t="shared" si="11"/>
        <v>0</v>
      </c>
      <c r="BK13" s="219">
        <f>BK14+BK15+BK16+BK17</f>
        <v>0</v>
      </c>
      <c r="BL13" s="219">
        <f>BL14+BL15+BL16+BL17</f>
        <v>0</v>
      </c>
      <c r="BM13" s="219">
        <f>BM14+BM15+BM16+BM17</f>
        <v>0</v>
      </c>
      <c r="BN13" s="219">
        <f>BN14+BN15+BN16+BN17</f>
        <v>0</v>
      </c>
      <c r="BO13" s="219">
        <f t="shared" si="12"/>
        <v>0</v>
      </c>
      <c r="BP13" s="219">
        <f>BP14+BP15+BP16+BP17</f>
        <v>0</v>
      </c>
      <c r="BQ13" s="219">
        <f>BQ14+BQ15+BQ16+BQ17</f>
        <v>0</v>
      </c>
      <c r="BR13" s="219">
        <f>BR14+BR15+BR16+BR17</f>
        <v>0</v>
      </c>
      <c r="BS13" s="219">
        <f>BS14+BS15+BS16+BS17</f>
        <v>0</v>
      </c>
      <c r="BT13" s="219">
        <f t="shared" si="13"/>
        <v>0</v>
      </c>
      <c r="BU13" s="219">
        <f>BU14+BU15+BU16+BU17</f>
        <v>0</v>
      </c>
      <c r="BV13" s="219">
        <f>BV14+BV15+BV16+BV17</f>
        <v>0</v>
      </c>
      <c r="BW13" s="219">
        <f>BW14+BW15+BW16+BW17</f>
        <v>0</v>
      </c>
      <c r="BX13" s="219">
        <f>BX14+BX15+BX16+BX17</f>
        <v>0</v>
      </c>
      <c r="BY13" s="219">
        <f t="shared" si="14"/>
        <v>0</v>
      </c>
      <c r="BZ13" s="219">
        <f>BZ14+BZ15+BZ16+BZ17</f>
        <v>0</v>
      </c>
      <c r="CA13" s="219">
        <f>CA14+CA15+CA16+CA17</f>
        <v>0</v>
      </c>
      <c r="CB13" s="219">
        <f>CB14+CB15+CB16+CB17</f>
        <v>0</v>
      </c>
      <c r="CC13" s="219">
        <f>CC14+CC15+CC16+CC17</f>
        <v>0</v>
      </c>
      <c r="CD13" s="219">
        <f t="shared" si="15"/>
        <v>0</v>
      </c>
      <c r="CE13" s="219">
        <f>CE14+CE15+CE16+CE17</f>
        <v>0</v>
      </c>
      <c r="CF13" s="219">
        <f>CF14+CF15+CF16+CF17</f>
        <v>0</v>
      </c>
      <c r="CG13" s="219">
        <f>CG14+CG15+CG16+CG17</f>
        <v>0</v>
      </c>
      <c r="CH13" s="219">
        <f>CH14+CH15+CH16+CH17</f>
        <v>0</v>
      </c>
      <c r="CI13" s="219">
        <f t="shared" si="21"/>
        <v>0</v>
      </c>
      <c r="CJ13" s="221">
        <f t="shared" si="28"/>
        <v>2.5</v>
      </c>
      <c r="CK13" s="221">
        <f t="shared" si="22"/>
        <v>2.5</v>
      </c>
      <c r="CL13" s="221">
        <f t="shared" si="22"/>
        <v>2.5</v>
      </c>
      <c r="CM13" s="221">
        <f t="shared" si="22"/>
        <v>2.5</v>
      </c>
      <c r="CN13" s="219">
        <f t="shared" si="16"/>
        <v>10</v>
      </c>
      <c r="CO13" s="227"/>
    </row>
    <row r="14" spans="1:93" ht="12.75">
      <c r="A14" s="218" t="s">
        <v>153</v>
      </c>
      <c r="B14" s="220"/>
      <c r="C14" s="220"/>
      <c r="D14" s="220"/>
      <c r="E14" s="220"/>
      <c r="F14" s="219">
        <f t="shared" si="0"/>
        <v>0</v>
      </c>
      <c r="G14" s="221">
        <f aca="true" t="shared" si="29" ref="G14:J18">B14</f>
        <v>0</v>
      </c>
      <c r="H14" s="221">
        <f t="shared" si="29"/>
        <v>0</v>
      </c>
      <c r="I14" s="221">
        <f t="shared" si="29"/>
        <v>0</v>
      </c>
      <c r="J14" s="221">
        <f t="shared" si="29"/>
        <v>0</v>
      </c>
      <c r="K14" s="219">
        <f t="shared" si="1"/>
        <v>0</v>
      </c>
      <c r="L14" s="220"/>
      <c r="M14" s="220"/>
      <c r="N14" s="220"/>
      <c r="O14" s="220"/>
      <c r="P14" s="219">
        <f t="shared" si="2"/>
        <v>0</v>
      </c>
      <c r="Q14" s="221">
        <f aca="true" t="shared" si="30" ref="Q14:T18">L14</f>
        <v>0</v>
      </c>
      <c r="R14" s="221">
        <f t="shared" si="30"/>
        <v>0</v>
      </c>
      <c r="S14" s="221">
        <f t="shared" si="30"/>
        <v>0</v>
      </c>
      <c r="T14" s="221">
        <f t="shared" si="30"/>
        <v>0</v>
      </c>
      <c r="U14" s="219">
        <f t="shared" si="3"/>
        <v>0</v>
      </c>
      <c r="V14" s="220"/>
      <c r="W14" s="220"/>
      <c r="X14" s="220"/>
      <c r="Y14" s="220"/>
      <c r="Z14" s="219">
        <f t="shared" si="4"/>
        <v>0</v>
      </c>
      <c r="AA14" s="220"/>
      <c r="AB14" s="220"/>
      <c r="AC14" s="220"/>
      <c r="AD14" s="220"/>
      <c r="AE14" s="219">
        <f t="shared" si="5"/>
        <v>0</v>
      </c>
      <c r="AF14" s="218" t="s">
        <v>153</v>
      </c>
      <c r="AG14" s="220"/>
      <c r="AH14" s="220"/>
      <c r="AI14" s="220"/>
      <c r="AJ14" s="220"/>
      <c r="AK14" s="219">
        <f t="shared" si="6"/>
        <v>0</v>
      </c>
      <c r="AL14" s="221">
        <f aca="true" t="shared" si="31" ref="AL14:AO18">AA14+AG14</f>
        <v>0</v>
      </c>
      <c r="AM14" s="221">
        <f t="shared" si="31"/>
        <v>0</v>
      </c>
      <c r="AN14" s="221">
        <f t="shared" si="31"/>
        <v>0</v>
      </c>
      <c r="AO14" s="221">
        <f t="shared" si="31"/>
        <v>0</v>
      </c>
      <c r="AP14" s="219">
        <f t="shared" si="7"/>
        <v>0</v>
      </c>
      <c r="AQ14" s="221">
        <f aca="true" t="shared" si="32" ref="AQ14:AT17">AL14+W14+H14+R14</f>
        <v>0</v>
      </c>
      <c r="AR14" s="221">
        <f t="shared" si="32"/>
        <v>0</v>
      </c>
      <c r="AS14" s="221">
        <f t="shared" si="32"/>
        <v>0</v>
      </c>
      <c r="AT14" s="221">
        <f t="shared" si="32"/>
        <v>0</v>
      </c>
      <c r="AU14" s="219">
        <f t="shared" si="8"/>
        <v>0</v>
      </c>
      <c r="AV14" s="220"/>
      <c r="AW14" s="220"/>
      <c r="AX14" s="220"/>
      <c r="AY14" s="220"/>
      <c r="AZ14" s="219">
        <f t="shared" si="9"/>
        <v>0</v>
      </c>
      <c r="BA14" s="220"/>
      <c r="BB14" s="220"/>
      <c r="BC14" s="220"/>
      <c r="BD14" s="220"/>
      <c r="BE14" s="219">
        <f t="shared" si="10"/>
        <v>0</v>
      </c>
      <c r="BF14" s="220"/>
      <c r="BG14" s="220"/>
      <c r="BH14" s="220"/>
      <c r="BI14" s="220"/>
      <c r="BJ14" s="219">
        <f t="shared" si="11"/>
        <v>0</v>
      </c>
      <c r="BK14" s="220"/>
      <c r="BL14" s="220"/>
      <c r="BM14" s="220"/>
      <c r="BN14" s="220"/>
      <c r="BO14" s="219">
        <f t="shared" si="12"/>
        <v>0</v>
      </c>
      <c r="BP14" s="220"/>
      <c r="BQ14" s="220"/>
      <c r="BR14" s="220"/>
      <c r="BS14" s="220"/>
      <c r="BT14" s="219">
        <f t="shared" si="13"/>
        <v>0</v>
      </c>
      <c r="BU14" s="220"/>
      <c r="BV14" s="220"/>
      <c r="BW14" s="220"/>
      <c r="BX14" s="220"/>
      <c r="BY14" s="219">
        <f t="shared" si="14"/>
        <v>0</v>
      </c>
      <c r="BZ14" s="221">
        <f aca="true" t="shared" si="33" ref="BZ14:CC17">BF14+BK14</f>
        <v>0</v>
      </c>
      <c r="CA14" s="221">
        <f t="shared" si="33"/>
        <v>0</v>
      </c>
      <c r="CB14" s="221">
        <f t="shared" si="33"/>
        <v>0</v>
      </c>
      <c r="CC14" s="221">
        <f t="shared" si="33"/>
        <v>0</v>
      </c>
      <c r="CD14" s="219">
        <f t="shared" si="15"/>
        <v>0</v>
      </c>
      <c r="CE14" s="220"/>
      <c r="CF14" s="220"/>
      <c r="CG14" s="220"/>
      <c r="CH14" s="220"/>
      <c r="CI14" s="219">
        <f t="shared" si="21"/>
        <v>0</v>
      </c>
      <c r="CJ14" s="221">
        <f t="shared" si="28"/>
        <v>0</v>
      </c>
      <c r="CK14" s="221">
        <f t="shared" si="22"/>
        <v>0</v>
      </c>
      <c r="CL14" s="221">
        <f t="shared" si="22"/>
        <v>0</v>
      </c>
      <c r="CM14" s="221">
        <f t="shared" si="22"/>
        <v>0</v>
      </c>
      <c r="CN14" s="219">
        <f t="shared" si="16"/>
        <v>0</v>
      </c>
      <c r="CO14" s="227"/>
    </row>
    <row r="15" spans="1:93" ht="12.75">
      <c r="A15" s="218" t="s">
        <v>154</v>
      </c>
      <c r="B15" s="220"/>
      <c r="C15" s="220"/>
      <c r="D15" s="220"/>
      <c r="E15" s="220"/>
      <c r="F15" s="219">
        <f t="shared" si="0"/>
        <v>0</v>
      </c>
      <c r="G15" s="221">
        <f t="shared" si="29"/>
        <v>0</v>
      </c>
      <c r="H15" s="221">
        <f t="shared" si="29"/>
        <v>0</v>
      </c>
      <c r="I15" s="221">
        <f t="shared" si="29"/>
        <v>0</v>
      </c>
      <c r="J15" s="221">
        <f t="shared" si="29"/>
        <v>0</v>
      </c>
      <c r="K15" s="219">
        <f t="shared" si="1"/>
        <v>0</v>
      </c>
      <c r="L15" s="220"/>
      <c r="M15" s="220"/>
      <c r="N15" s="220"/>
      <c r="O15" s="220"/>
      <c r="P15" s="219">
        <f t="shared" si="2"/>
        <v>0</v>
      </c>
      <c r="Q15" s="221">
        <f t="shared" si="30"/>
        <v>0</v>
      </c>
      <c r="R15" s="221">
        <f t="shared" si="30"/>
        <v>0</v>
      </c>
      <c r="S15" s="221">
        <f t="shared" si="30"/>
        <v>0</v>
      </c>
      <c r="T15" s="221">
        <f t="shared" si="30"/>
        <v>0</v>
      </c>
      <c r="U15" s="219">
        <f t="shared" si="3"/>
        <v>0</v>
      </c>
      <c r="V15" s="220"/>
      <c r="W15" s="220"/>
      <c r="X15" s="220"/>
      <c r="Y15" s="220"/>
      <c r="Z15" s="219">
        <f t="shared" si="4"/>
        <v>0</v>
      </c>
      <c r="AA15" s="220"/>
      <c r="AB15" s="220"/>
      <c r="AC15" s="220"/>
      <c r="AD15" s="220"/>
      <c r="AE15" s="219">
        <f t="shared" si="5"/>
        <v>0</v>
      </c>
      <c r="AF15" s="218" t="s">
        <v>154</v>
      </c>
      <c r="AG15" s="220"/>
      <c r="AH15" s="220"/>
      <c r="AI15" s="220"/>
      <c r="AJ15" s="220"/>
      <c r="AK15" s="219">
        <f t="shared" si="6"/>
        <v>0</v>
      </c>
      <c r="AL15" s="221">
        <f t="shared" si="31"/>
        <v>0</v>
      </c>
      <c r="AM15" s="221">
        <f t="shared" si="31"/>
        <v>0</v>
      </c>
      <c r="AN15" s="221">
        <f t="shared" si="31"/>
        <v>0</v>
      </c>
      <c r="AO15" s="221">
        <f t="shared" si="31"/>
        <v>0</v>
      </c>
      <c r="AP15" s="219">
        <f t="shared" si="7"/>
        <v>0</v>
      </c>
      <c r="AQ15" s="221">
        <f t="shared" si="32"/>
        <v>0</v>
      </c>
      <c r="AR15" s="221">
        <f t="shared" si="32"/>
        <v>0</v>
      </c>
      <c r="AS15" s="221">
        <f t="shared" si="32"/>
        <v>0</v>
      </c>
      <c r="AT15" s="221">
        <f t="shared" si="32"/>
        <v>0</v>
      </c>
      <c r="AU15" s="219">
        <f t="shared" si="8"/>
        <v>0</v>
      </c>
      <c r="AV15" s="220"/>
      <c r="AW15" s="220"/>
      <c r="AX15" s="220"/>
      <c r="AY15" s="220"/>
      <c r="AZ15" s="219">
        <f t="shared" si="9"/>
        <v>0</v>
      </c>
      <c r="BA15" s="220"/>
      <c r="BB15" s="220"/>
      <c r="BC15" s="220"/>
      <c r="BD15" s="220"/>
      <c r="BE15" s="219">
        <f t="shared" si="10"/>
        <v>0</v>
      </c>
      <c r="BF15" s="220"/>
      <c r="BG15" s="220"/>
      <c r="BH15" s="220"/>
      <c r="BI15" s="220"/>
      <c r="BJ15" s="219">
        <f t="shared" si="11"/>
        <v>0</v>
      </c>
      <c r="BK15" s="220"/>
      <c r="BL15" s="220"/>
      <c r="BM15" s="220"/>
      <c r="BN15" s="220"/>
      <c r="BO15" s="219">
        <f t="shared" si="12"/>
        <v>0</v>
      </c>
      <c r="BP15" s="220"/>
      <c r="BQ15" s="220"/>
      <c r="BR15" s="220"/>
      <c r="BS15" s="220"/>
      <c r="BT15" s="219">
        <f t="shared" si="13"/>
        <v>0</v>
      </c>
      <c r="BU15" s="220"/>
      <c r="BV15" s="220"/>
      <c r="BW15" s="220"/>
      <c r="BX15" s="220"/>
      <c r="BY15" s="219">
        <f t="shared" si="14"/>
        <v>0</v>
      </c>
      <c r="BZ15" s="221">
        <f t="shared" si="33"/>
        <v>0</v>
      </c>
      <c r="CA15" s="221">
        <f t="shared" si="33"/>
        <v>0</v>
      </c>
      <c r="CB15" s="221">
        <f t="shared" si="33"/>
        <v>0</v>
      </c>
      <c r="CC15" s="221">
        <f t="shared" si="33"/>
        <v>0</v>
      </c>
      <c r="CD15" s="219">
        <f t="shared" si="15"/>
        <v>0</v>
      </c>
      <c r="CE15" s="220"/>
      <c r="CF15" s="220"/>
      <c r="CG15" s="220"/>
      <c r="CH15" s="220"/>
      <c r="CI15" s="219">
        <f t="shared" si="21"/>
        <v>0</v>
      </c>
      <c r="CJ15" s="221">
        <f t="shared" si="28"/>
        <v>0</v>
      </c>
      <c r="CK15" s="221">
        <f t="shared" si="22"/>
        <v>0</v>
      </c>
      <c r="CL15" s="221">
        <f t="shared" si="22"/>
        <v>0</v>
      </c>
      <c r="CM15" s="221">
        <f t="shared" si="22"/>
        <v>0</v>
      </c>
      <c r="CN15" s="219">
        <f t="shared" si="16"/>
        <v>0</v>
      </c>
      <c r="CO15" s="227"/>
    </row>
    <row r="16" spans="1:93" ht="12.75">
      <c r="A16" s="218" t="s">
        <v>155</v>
      </c>
      <c r="B16" s="220"/>
      <c r="C16" s="220"/>
      <c r="D16" s="220"/>
      <c r="E16" s="220"/>
      <c r="F16" s="219">
        <f t="shared" si="0"/>
        <v>0</v>
      </c>
      <c r="G16" s="221">
        <f t="shared" si="29"/>
        <v>0</v>
      </c>
      <c r="H16" s="221">
        <f t="shared" si="29"/>
        <v>0</v>
      </c>
      <c r="I16" s="221">
        <f t="shared" si="29"/>
        <v>0</v>
      </c>
      <c r="J16" s="221">
        <f t="shared" si="29"/>
        <v>0</v>
      </c>
      <c r="K16" s="219">
        <f t="shared" si="1"/>
        <v>0</v>
      </c>
      <c r="L16" s="220">
        <v>2.5</v>
      </c>
      <c r="M16" s="220">
        <v>2.5</v>
      </c>
      <c r="N16" s="220">
        <v>2.5</v>
      </c>
      <c r="O16" s="220">
        <v>2.5</v>
      </c>
      <c r="P16" s="219">
        <f t="shared" si="2"/>
        <v>10</v>
      </c>
      <c r="Q16" s="221">
        <f t="shared" si="30"/>
        <v>2.5</v>
      </c>
      <c r="R16" s="221">
        <f t="shared" si="30"/>
        <v>2.5</v>
      </c>
      <c r="S16" s="221">
        <f t="shared" si="30"/>
        <v>2.5</v>
      </c>
      <c r="T16" s="221">
        <f t="shared" si="30"/>
        <v>2.5</v>
      </c>
      <c r="U16" s="219">
        <f t="shared" si="3"/>
        <v>10</v>
      </c>
      <c r="V16" s="220"/>
      <c r="W16" s="220"/>
      <c r="X16" s="220"/>
      <c r="Y16" s="220"/>
      <c r="Z16" s="219">
        <f t="shared" si="4"/>
        <v>0</v>
      </c>
      <c r="AA16" s="220"/>
      <c r="AB16" s="220"/>
      <c r="AC16" s="220"/>
      <c r="AD16" s="220"/>
      <c r="AE16" s="219">
        <f t="shared" si="5"/>
        <v>0</v>
      </c>
      <c r="AF16" s="218" t="s">
        <v>155</v>
      </c>
      <c r="AG16" s="220"/>
      <c r="AH16" s="220"/>
      <c r="AI16" s="220"/>
      <c r="AJ16" s="220"/>
      <c r="AK16" s="219">
        <f t="shared" si="6"/>
        <v>0</v>
      </c>
      <c r="AL16" s="221">
        <f t="shared" si="31"/>
        <v>0</v>
      </c>
      <c r="AM16" s="221">
        <f t="shared" si="31"/>
        <v>0</v>
      </c>
      <c r="AN16" s="221">
        <f t="shared" si="31"/>
        <v>0</v>
      </c>
      <c r="AO16" s="221">
        <f t="shared" si="31"/>
        <v>0</v>
      </c>
      <c r="AP16" s="219">
        <f t="shared" si="7"/>
        <v>0</v>
      </c>
      <c r="AQ16" s="221">
        <f>AL16+G16+Q16+V16</f>
        <v>2.5</v>
      </c>
      <c r="AR16" s="221">
        <f>AM16+H16+R16+W16</f>
        <v>2.5</v>
      </c>
      <c r="AS16" s="221">
        <f>AN16+I16+S16+X16</f>
        <v>2.5</v>
      </c>
      <c r="AT16" s="221">
        <f>AO16+J16+T16+Y16</f>
        <v>2.5</v>
      </c>
      <c r="AU16" s="219">
        <f t="shared" si="8"/>
        <v>10</v>
      </c>
      <c r="AV16" s="220"/>
      <c r="AW16" s="220"/>
      <c r="AX16" s="220"/>
      <c r="AY16" s="220"/>
      <c r="AZ16" s="219">
        <f t="shared" si="9"/>
        <v>0</v>
      </c>
      <c r="BA16" s="220"/>
      <c r="BB16" s="220"/>
      <c r="BC16" s="220"/>
      <c r="BD16" s="220"/>
      <c r="BE16" s="219">
        <f t="shared" si="10"/>
        <v>0</v>
      </c>
      <c r="BF16" s="220"/>
      <c r="BG16" s="220"/>
      <c r="BH16" s="220"/>
      <c r="BI16" s="220"/>
      <c r="BJ16" s="219">
        <f t="shared" si="11"/>
        <v>0</v>
      </c>
      <c r="BK16" s="220"/>
      <c r="BL16" s="220"/>
      <c r="BM16" s="220"/>
      <c r="BN16" s="220"/>
      <c r="BO16" s="219">
        <f t="shared" si="12"/>
        <v>0</v>
      </c>
      <c r="BP16" s="220"/>
      <c r="BQ16" s="220"/>
      <c r="BR16" s="220"/>
      <c r="BS16" s="220"/>
      <c r="BT16" s="219">
        <f t="shared" si="13"/>
        <v>0</v>
      </c>
      <c r="BU16" s="220"/>
      <c r="BV16" s="220"/>
      <c r="BW16" s="220"/>
      <c r="BX16" s="220"/>
      <c r="BY16" s="219">
        <f t="shared" si="14"/>
        <v>0</v>
      </c>
      <c r="BZ16" s="221">
        <f t="shared" si="33"/>
        <v>0</v>
      </c>
      <c r="CA16" s="221">
        <f t="shared" si="33"/>
        <v>0</v>
      </c>
      <c r="CB16" s="221">
        <f t="shared" si="33"/>
        <v>0</v>
      </c>
      <c r="CC16" s="221">
        <f t="shared" si="33"/>
        <v>0</v>
      </c>
      <c r="CD16" s="219">
        <f t="shared" si="15"/>
        <v>0</v>
      </c>
      <c r="CE16" s="220"/>
      <c r="CF16" s="220"/>
      <c r="CG16" s="220"/>
      <c r="CH16" s="220"/>
      <c r="CI16" s="219">
        <f t="shared" si="21"/>
        <v>0</v>
      </c>
      <c r="CJ16" s="221">
        <f t="shared" si="28"/>
        <v>2.5</v>
      </c>
      <c r="CK16" s="221">
        <f t="shared" si="22"/>
        <v>2.5</v>
      </c>
      <c r="CL16" s="221">
        <f t="shared" si="22"/>
        <v>2.5</v>
      </c>
      <c r="CM16" s="221">
        <f t="shared" si="22"/>
        <v>2.5</v>
      </c>
      <c r="CN16" s="219">
        <f t="shared" si="16"/>
        <v>10</v>
      </c>
      <c r="CO16" s="227"/>
    </row>
    <row r="17" spans="1:93" ht="12.75">
      <c r="A17" s="218" t="s">
        <v>156</v>
      </c>
      <c r="B17" s="220"/>
      <c r="C17" s="220"/>
      <c r="D17" s="220"/>
      <c r="E17" s="220"/>
      <c r="F17" s="219">
        <f t="shared" si="0"/>
        <v>0</v>
      </c>
      <c r="G17" s="221">
        <f t="shared" si="29"/>
        <v>0</v>
      </c>
      <c r="H17" s="221">
        <f t="shared" si="29"/>
        <v>0</v>
      </c>
      <c r="I17" s="221">
        <f t="shared" si="29"/>
        <v>0</v>
      </c>
      <c r="J17" s="221">
        <f t="shared" si="29"/>
        <v>0</v>
      </c>
      <c r="K17" s="219">
        <f t="shared" si="1"/>
        <v>0</v>
      </c>
      <c r="L17" s="220"/>
      <c r="M17" s="220"/>
      <c r="N17" s="225"/>
      <c r="O17" s="220"/>
      <c r="P17" s="219">
        <f t="shared" si="2"/>
        <v>0</v>
      </c>
      <c r="Q17" s="221">
        <f t="shared" si="30"/>
        <v>0</v>
      </c>
      <c r="R17" s="221">
        <f t="shared" si="30"/>
        <v>0</v>
      </c>
      <c r="S17" s="221">
        <f t="shared" si="30"/>
        <v>0</v>
      </c>
      <c r="T17" s="221">
        <f t="shared" si="30"/>
        <v>0</v>
      </c>
      <c r="U17" s="219">
        <f t="shared" si="3"/>
        <v>0</v>
      </c>
      <c r="V17" s="220"/>
      <c r="W17" s="220"/>
      <c r="X17" s="220"/>
      <c r="Y17" s="220"/>
      <c r="Z17" s="219">
        <f t="shared" si="4"/>
        <v>0</v>
      </c>
      <c r="AA17" s="220"/>
      <c r="AB17" s="220"/>
      <c r="AC17" s="220"/>
      <c r="AD17" s="220"/>
      <c r="AE17" s="219">
        <f t="shared" si="5"/>
        <v>0</v>
      </c>
      <c r="AF17" s="218" t="s">
        <v>156</v>
      </c>
      <c r="AG17" s="220"/>
      <c r="AH17" s="220"/>
      <c r="AI17" s="220"/>
      <c r="AJ17" s="220"/>
      <c r="AK17" s="219">
        <f t="shared" si="6"/>
        <v>0</v>
      </c>
      <c r="AL17" s="221">
        <f t="shared" si="31"/>
        <v>0</v>
      </c>
      <c r="AM17" s="221">
        <f t="shared" si="31"/>
        <v>0</v>
      </c>
      <c r="AN17" s="221">
        <f t="shared" si="31"/>
        <v>0</v>
      </c>
      <c r="AO17" s="221">
        <f t="shared" si="31"/>
        <v>0</v>
      </c>
      <c r="AP17" s="219">
        <f t="shared" si="7"/>
        <v>0</v>
      </c>
      <c r="AQ17" s="221">
        <f t="shared" si="32"/>
        <v>0</v>
      </c>
      <c r="AR17" s="221">
        <f t="shared" si="32"/>
        <v>0</v>
      </c>
      <c r="AS17" s="221">
        <f t="shared" si="32"/>
        <v>0</v>
      </c>
      <c r="AT17" s="221">
        <f t="shared" si="32"/>
        <v>0</v>
      </c>
      <c r="AU17" s="219">
        <f t="shared" si="8"/>
        <v>0</v>
      </c>
      <c r="AV17" s="220"/>
      <c r="AW17" s="220"/>
      <c r="AX17" s="220"/>
      <c r="AY17" s="220"/>
      <c r="AZ17" s="219">
        <f t="shared" si="9"/>
        <v>0</v>
      </c>
      <c r="BA17" s="220"/>
      <c r="BB17" s="220"/>
      <c r="BC17" s="220"/>
      <c r="BD17" s="220"/>
      <c r="BE17" s="219">
        <f t="shared" si="10"/>
        <v>0</v>
      </c>
      <c r="BF17" s="220"/>
      <c r="BG17" s="220"/>
      <c r="BH17" s="220"/>
      <c r="BI17" s="220"/>
      <c r="BJ17" s="219">
        <f t="shared" si="11"/>
        <v>0</v>
      </c>
      <c r="BK17" s="220"/>
      <c r="BL17" s="220"/>
      <c r="BM17" s="220"/>
      <c r="BN17" s="220"/>
      <c r="BO17" s="219">
        <f t="shared" si="12"/>
        <v>0</v>
      </c>
      <c r="BP17" s="220"/>
      <c r="BQ17" s="220"/>
      <c r="BR17" s="220"/>
      <c r="BS17" s="220"/>
      <c r="BT17" s="219">
        <f t="shared" si="13"/>
        <v>0</v>
      </c>
      <c r="BU17" s="220"/>
      <c r="BV17" s="220"/>
      <c r="BW17" s="220"/>
      <c r="BX17" s="220"/>
      <c r="BY17" s="219">
        <f t="shared" si="14"/>
        <v>0</v>
      </c>
      <c r="BZ17" s="221">
        <f t="shared" si="33"/>
        <v>0</v>
      </c>
      <c r="CA17" s="221">
        <f t="shared" si="33"/>
        <v>0</v>
      </c>
      <c r="CB17" s="221">
        <f t="shared" si="33"/>
        <v>0</v>
      </c>
      <c r="CC17" s="221">
        <f t="shared" si="33"/>
        <v>0</v>
      </c>
      <c r="CD17" s="219">
        <f t="shared" si="15"/>
        <v>0</v>
      </c>
      <c r="CE17" s="220"/>
      <c r="CF17" s="220"/>
      <c r="CG17" s="220"/>
      <c r="CH17" s="220"/>
      <c r="CI17" s="219">
        <f t="shared" si="21"/>
        <v>0</v>
      </c>
      <c r="CJ17" s="221">
        <f t="shared" si="28"/>
        <v>0</v>
      </c>
      <c r="CK17" s="221">
        <f t="shared" si="22"/>
        <v>0</v>
      </c>
      <c r="CL17" s="221">
        <f t="shared" si="22"/>
        <v>0</v>
      </c>
      <c r="CM17" s="221">
        <f t="shared" si="22"/>
        <v>0</v>
      </c>
      <c r="CN17" s="219">
        <f t="shared" si="16"/>
        <v>0</v>
      </c>
      <c r="CO17" s="227"/>
    </row>
    <row r="18" spans="1:93" ht="12.75">
      <c r="A18" s="218">
        <v>224</v>
      </c>
      <c r="B18" s="220"/>
      <c r="C18" s="220"/>
      <c r="D18" s="220"/>
      <c r="E18" s="220"/>
      <c r="F18" s="219">
        <f>B18+C18+D18+E18</f>
        <v>0</v>
      </c>
      <c r="G18" s="221">
        <f t="shared" si="29"/>
        <v>0</v>
      </c>
      <c r="H18" s="221">
        <f t="shared" si="29"/>
        <v>0</v>
      </c>
      <c r="I18" s="221">
        <f t="shared" si="29"/>
        <v>0</v>
      </c>
      <c r="J18" s="221">
        <f t="shared" si="29"/>
        <v>0</v>
      </c>
      <c r="K18" s="219">
        <f>G18+H18+I18+J18</f>
        <v>0</v>
      </c>
      <c r="L18" s="220"/>
      <c r="M18" s="220"/>
      <c r="N18" s="220"/>
      <c r="O18" s="220"/>
      <c r="P18" s="219">
        <f t="shared" si="2"/>
        <v>0</v>
      </c>
      <c r="Q18" s="221">
        <f t="shared" si="30"/>
        <v>0</v>
      </c>
      <c r="R18" s="221">
        <f t="shared" si="30"/>
        <v>0</v>
      </c>
      <c r="S18" s="221">
        <f t="shared" si="30"/>
        <v>0</v>
      </c>
      <c r="T18" s="221">
        <f t="shared" si="30"/>
        <v>0</v>
      </c>
      <c r="U18" s="219">
        <f>Q18+R18+S18+T18</f>
        <v>0</v>
      </c>
      <c r="V18" s="220"/>
      <c r="W18" s="220"/>
      <c r="X18" s="220"/>
      <c r="Y18" s="220"/>
      <c r="Z18" s="219">
        <f t="shared" si="4"/>
        <v>0</v>
      </c>
      <c r="AA18" s="220"/>
      <c r="AB18" s="220"/>
      <c r="AC18" s="220"/>
      <c r="AD18" s="220"/>
      <c r="AE18" s="219"/>
      <c r="AF18" s="218">
        <v>224</v>
      </c>
      <c r="AG18" s="220"/>
      <c r="AH18" s="220"/>
      <c r="AI18" s="220"/>
      <c r="AJ18" s="220"/>
      <c r="AK18" s="219">
        <f>AG18+AH18+AI18+AJ18</f>
        <v>0</v>
      </c>
      <c r="AL18" s="221">
        <f t="shared" si="31"/>
        <v>0</v>
      </c>
      <c r="AM18" s="221">
        <f t="shared" si="31"/>
        <v>0</v>
      </c>
      <c r="AN18" s="221">
        <f t="shared" si="31"/>
        <v>0</v>
      </c>
      <c r="AO18" s="221">
        <f t="shared" si="31"/>
        <v>0</v>
      </c>
      <c r="AP18" s="219">
        <f>AL18+AM18+AN18+AO18</f>
        <v>0</v>
      </c>
      <c r="AQ18" s="221">
        <f>AL18+G18+Q18+V18</f>
        <v>0</v>
      </c>
      <c r="AR18" s="221">
        <f>AM18+H18+R18+W18</f>
        <v>0</v>
      </c>
      <c r="AS18" s="221">
        <f>AN18+I18+S18+X18</f>
        <v>0</v>
      </c>
      <c r="AT18" s="221">
        <f>AO18+J18+T18+Y18</f>
        <v>0</v>
      </c>
      <c r="AU18" s="219">
        <f>AQ18+AR18+AS18+AT18</f>
        <v>0</v>
      </c>
      <c r="AV18" s="220"/>
      <c r="AW18" s="220"/>
      <c r="AX18" s="220"/>
      <c r="AY18" s="220"/>
      <c r="AZ18" s="219">
        <f t="shared" si="9"/>
        <v>0</v>
      </c>
      <c r="BA18" s="220"/>
      <c r="BB18" s="220"/>
      <c r="BC18" s="220"/>
      <c r="BD18" s="220"/>
      <c r="BE18" s="219">
        <f t="shared" si="10"/>
        <v>0</v>
      </c>
      <c r="BF18" s="220"/>
      <c r="BG18" s="220"/>
      <c r="BH18" s="220"/>
      <c r="BI18" s="220"/>
      <c r="BJ18" s="219">
        <f t="shared" si="11"/>
        <v>0</v>
      </c>
      <c r="BK18" s="220"/>
      <c r="BL18" s="220"/>
      <c r="BM18" s="220"/>
      <c r="BN18" s="220"/>
      <c r="BO18" s="219">
        <f t="shared" si="12"/>
        <v>0</v>
      </c>
      <c r="BP18" s="220"/>
      <c r="BQ18" s="220"/>
      <c r="BR18" s="220"/>
      <c r="BS18" s="220"/>
      <c r="BT18" s="219">
        <f t="shared" si="13"/>
        <v>0</v>
      </c>
      <c r="BU18" s="220"/>
      <c r="BV18" s="220"/>
      <c r="BW18" s="220"/>
      <c r="BX18" s="220"/>
      <c r="BY18" s="219">
        <f>BU18+BV18+BW18+BX18</f>
        <v>0</v>
      </c>
      <c r="BZ18" s="221">
        <f>BF18+BK18</f>
        <v>0</v>
      </c>
      <c r="CA18" s="221">
        <f>BG18+BL18</f>
        <v>0</v>
      </c>
      <c r="CB18" s="221">
        <f>BH18+BM18</f>
        <v>0</v>
      </c>
      <c r="CC18" s="221">
        <f>BI18+BN18</f>
        <v>0</v>
      </c>
      <c r="CD18" s="219">
        <f>BZ18+CA18+CB18+CC18</f>
        <v>0</v>
      </c>
      <c r="CE18" s="220"/>
      <c r="CF18" s="220"/>
      <c r="CG18" s="220"/>
      <c r="CH18" s="220"/>
      <c r="CI18" s="219">
        <f>CE18+CF18+CG18+CH18</f>
        <v>0</v>
      </c>
      <c r="CJ18" s="221">
        <f t="shared" si="28"/>
        <v>0</v>
      </c>
      <c r="CK18" s="221">
        <f>AM18+AR18+CA18</f>
        <v>0</v>
      </c>
      <c r="CL18" s="221">
        <f>AN18+AS18+CB18</f>
        <v>0</v>
      </c>
      <c r="CM18" s="221">
        <f>AO18+AT18+CC18</f>
        <v>0</v>
      </c>
      <c r="CN18" s="219">
        <f>CJ18+CK18+CL18+CM18</f>
        <v>0</v>
      </c>
      <c r="CO18" s="227"/>
    </row>
    <row r="19" spans="1:93" ht="12.75">
      <c r="A19" s="218">
        <v>225</v>
      </c>
      <c r="B19" s="219">
        <f>B20+B21+B22+B23</f>
        <v>0</v>
      </c>
      <c r="C19" s="219">
        <f>C20+C21+C22+C23</f>
        <v>0</v>
      </c>
      <c r="D19" s="219">
        <f>D20+D21+D22+D23</f>
        <v>0</v>
      </c>
      <c r="E19" s="219">
        <f>E20+E21+E22+E23</f>
        <v>0</v>
      </c>
      <c r="F19" s="219">
        <f t="shared" si="0"/>
        <v>0</v>
      </c>
      <c r="G19" s="219">
        <f>G20+G21+G22+G23</f>
        <v>0</v>
      </c>
      <c r="H19" s="219">
        <f>H20+H21+H22+H23</f>
        <v>0</v>
      </c>
      <c r="I19" s="219">
        <f>I20+I21+I22+I23</f>
        <v>0</v>
      </c>
      <c r="J19" s="219">
        <f>J20+J21+J22+J23</f>
        <v>0</v>
      </c>
      <c r="K19" s="219">
        <f t="shared" si="1"/>
        <v>0</v>
      </c>
      <c r="L19" s="219">
        <f>L20+L21+L22+L23</f>
        <v>2.5</v>
      </c>
      <c r="M19" s="219">
        <f>M20+M21+M22+M23</f>
        <v>2.5</v>
      </c>
      <c r="N19" s="219">
        <f>N20+N21+N22+N23</f>
        <v>2.5</v>
      </c>
      <c r="O19" s="219">
        <f>O20+O21+O22+O23</f>
        <v>2.5</v>
      </c>
      <c r="P19" s="219">
        <f t="shared" si="2"/>
        <v>10</v>
      </c>
      <c r="Q19" s="219">
        <f>Q20+Q21+Q22+Q23</f>
        <v>2.5</v>
      </c>
      <c r="R19" s="219">
        <f>R20+R21+R22+R23</f>
        <v>2.5</v>
      </c>
      <c r="S19" s="219">
        <f>S20+S21+S22+S23</f>
        <v>2.5</v>
      </c>
      <c r="T19" s="219">
        <f>T20+T21+T22+T23</f>
        <v>2.5</v>
      </c>
      <c r="U19" s="219">
        <f aca="true" t="shared" si="34" ref="U19:U40">Q19+R19+S19+T19</f>
        <v>10</v>
      </c>
      <c r="V19" s="219">
        <f>V20+V21+V22+V23</f>
        <v>0</v>
      </c>
      <c r="W19" s="219">
        <f>W20+W21+W22+W23</f>
        <v>0</v>
      </c>
      <c r="X19" s="219">
        <f>X20+X21+X22+X23</f>
        <v>0</v>
      </c>
      <c r="Y19" s="219">
        <f>Y20+Y21+Y22+Y23</f>
        <v>0</v>
      </c>
      <c r="Z19" s="219">
        <f t="shared" si="4"/>
        <v>0</v>
      </c>
      <c r="AA19" s="219">
        <f>AA20+AA21+AA22+AA23</f>
        <v>0</v>
      </c>
      <c r="AB19" s="219">
        <f>AB20+AB21+AB22+AB23</f>
        <v>0</v>
      </c>
      <c r="AC19" s="219">
        <f>AC20+AC21+AC22+AC23</f>
        <v>0</v>
      </c>
      <c r="AD19" s="219">
        <f>AD20+AD21+AD22+AD23</f>
        <v>0</v>
      </c>
      <c r="AE19" s="219">
        <f t="shared" si="5"/>
        <v>0</v>
      </c>
      <c r="AF19" s="218">
        <v>225</v>
      </c>
      <c r="AG19" s="219">
        <f>AG20+AG21+AG22+AG23</f>
        <v>0</v>
      </c>
      <c r="AH19" s="219">
        <f>AH20+AH21+AH22+AH23</f>
        <v>0</v>
      </c>
      <c r="AI19" s="219">
        <f>AI20+AI21+AI22+AI23</f>
        <v>0</v>
      </c>
      <c r="AJ19" s="219">
        <f>AJ20+AJ21+AJ22+AJ23</f>
        <v>0</v>
      </c>
      <c r="AK19" s="219">
        <f t="shared" si="6"/>
        <v>0</v>
      </c>
      <c r="AL19" s="219">
        <f>AL20+AL21+AL22+AL23</f>
        <v>0</v>
      </c>
      <c r="AM19" s="219">
        <f>AM20+AM21+AM22+AM23</f>
        <v>0</v>
      </c>
      <c r="AN19" s="219">
        <f>AN20+AN21+AN22+AN23</f>
        <v>0</v>
      </c>
      <c r="AO19" s="219">
        <f>AO20+AO21+AO22+AO23</f>
        <v>0</v>
      </c>
      <c r="AP19" s="219">
        <f t="shared" si="7"/>
        <v>0</v>
      </c>
      <c r="AQ19" s="219">
        <f>AQ20+AQ21+AQ22+AQ23</f>
        <v>2.5</v>
      </c>
      <c r="AR19" s="219">
        <f>AR20+AR21+AR22+AR23</f>
        <v>2.5</v>
      </c>
      <c r="AS19" s="219">
        <f>AS20+AS21+AS22+AS23</f>
        <v>2.5</v>
      </c>
      <c r="AT19" s="219">
        <f>AT20+AT21+AT22+AT23</f>
        <v>2.5</v>
      </c>
      <c r="AU19" s="219">
        <f t="shared" si="8"/>
        <v>10</v>
      </c>
      <c r="AV19" s="219">
        <f>AV20+AV21+AV22+AV23</f>
        <v>0</v>
      </c>
      <c r="AW19" s="219">
        <f>AW20+AW21+AW22+AW23</f>
        <v>0</v>
      </c>
      <c r="AX19" s="219">
        <f>AX20+AX21+AX22+AX23</f>
        <v>0</v>
      </c>
      <c r="AY19" s="219">
        <f>AY20+AY21+AY22+AY23</f>
        <v>0</v>
      </c>
      <c r="AZ19" s="219">
        <f t="shared" si="9"/>
        <v>0</v>
      </c>
      <c r="BA19" s="219">
        <f>BA20+BA21+BA22+BA23</f>
        <v>0</v>
      </c>
      <c r="BB19" s="219">
        <f>BB20+BB21+BB22+BB23</f>
        <v>0</v>
      </c>
      <c r="BC19" s="219">
        <f>BC20+BC21+BC22+BC23</f>
        <v>0</v>
      </c>
      <c r="BD19" s="219">
        <f>BD20+BD21+BD22+BD23</f>
        <v>0</v>
      </c>
      <c r="BE19" s="219">
        <f t="shared" si="10"/>
        <v>0</v>
      </c>
      <c r="BF19" s="219">
        <f>BF20+BF21+BF22+BF23</f>
        <v>80</v>
      </c>
      <c r="BG19" s="219">
        <f>BG20+BG21+BG22+BG23</f>
        <v>20</v>
      </c>
      <c r="BH19" s="219">
        <f>BH20+BH21+BH22+BH23</f>
        <v>20</v>
      </c>
      <c r="BI19" s="219">
        <f>BI20+BI21+BI22+BI23</f>
        <v>80</v>
      </c>
      <c r="BJ19" s="219">
        <f t="shared" si="11"/>
        <v>200</v>
      </c>
      <c r="BK19" s="219">
        <f>BK20+BK21+BK22+BK23</f>
        <v>0</v>
      </c>
      <c r="BL19" s="219">
        <f>BL20+BL21+BL22+BL23</f>
        <v>10</v>
      </c>
      <c r="BM19" s="219">
        <f>BM20+BM21+BM22+BM23</f>
        <v>0</v>
      </c>
      <c r="BN19" s="219">
        <f>BN20+BN21+BN22+BN23</f>
        <v>0</v>
      </c>
      <c r="BO19" s="219">
        <f t="shared" si="12"/>
        <v>10</v>
      </c>
      <c r="BP19" s="219">
        <f>BP20+BP21+BP22+BP23</f>
        <v>0</v>
      </c>
      <c r="BQ19" s="219">
        <f>BQ20+BQ21+BQ22+BQ23</f>
        <v>30</v>
      </c>
      <c r="BR19" s="219">
        <f>BR20+BR21+BR22+BR23</f>
        <v>0</v>
      </c>
      <c r="BS19" s="219">
        <f>BS20+BS21+BS22+BS23</f>
        <v>0</v>
      </c>
      <c r="BT19" s="219">
        <f t="shared" si="13"/>
        <v>30</v>
      </c>
      <c r="BU19" s="219">
        <f>BU20+BU21+BU22+BU23</f>
        <v>60</v>
      </c>
      <c r="BV19" s="219">
        <f>BV20+BV21+BV22+BV23</f>
        <v>60</v>
      </c>
      <c r="BW19" s="219">
        <f>BW20+BW21+BW22+BW23</f>
        <v>60</v>
      </c>
      <c r="BX19" s="219">
        <f>BX20+BX21+BX22+BX23</f>
        <v>60</v>
      </c>
      <c r="BY19" s="219">
        <f t="shared" si="14"/>
        <v>240</v>
      </c>
      <c r="BZ19" s="219">
        <f>BZ20+BZ21+BZ22+BZ23</f>
        <v>140</v>
      </c>
      <c r="CA19" s="219">
        <f>CA20+CA21+CA22+CA23</f>
        <v>120</v>
      </c>
      <c r="CB19" s="219">
        <f>CB20+CB21+CB22+CB23</f>
        <v>80</v>
      </c>
      <c r="CC19" s="219">
        <f>CC20+CC21+CC22+CC23</f>
        <v>140</v>
      </c>
      <c r="CD19" s="219">
        <f t="shared" si="15"/>
        <v>480</v>
      </c>
      <c r="CE19" s="219">
        <f>CE20+CE21+CE22+CE23</f>
        <v>0</v>
      </c>
      <c r="CF19" s="219">
        <f>CF20+CF21+CF22+CF23</f>
        <v>0</v>
      </c>
      <c r="CG19" s="219">
        <f>CG20+CG21+CG22+CG23</f>
        <v>0</v>
      </c>
      <c r="CH19" s="219">
        <f>CH20+CH21+CH22+CH23</f>
        <v>0</v>
      </c>
      <c r="CI19" s="219">
        <f aca="true" t="shared" si="35" ref="CI19:CI40">CE19+CF19+CG19+CH19</f>
        <v>0</v>
      </c>
      <c r="CJ19" s="221">
        <f t="shared" si="28"/>
        <v>142.5</v>
      </c>
      <c r="CK19" s="221">
        <f t="shared" si="22"/>
        <v>122.5</v>
      </c>
      <c r="CL19" s="221">
        <f t="shared" si="22"/>
        <v>82.5</v>
      </c>
      <c r="CM19" s="221">
        <f t="shared" si="22"/>
        <v>142.5</v>
      </c>
      <c r="CN19" s="219">
        <f t="shared" si="16"/>
        <v>490</v>
      </c>
      <c r="CO19" s="227"/>
    </row>
    <row r="20" spans="1:93" ht="12.75">
      <c r="A20" s="218" t="s">
        <v>157</v>
      </c>
      <c r="B20" s="220"/>
      <c r="C20" s="220"/>
      <c r="D20" s="220"/>
      <c r="E20" s="220"/>
      <c r="F20" s="219">
        <f t="shared" si="0"/>
        <v>0</v>
      </c>
      <c r="G20" s="221">
        <f>B20</f>
        <v>0</v>
      </c>
      <c r="H20" s="221">
        <f>C20</f>
        <v>0</v>
      </c>
      <c r="I20" s="221">
        <f>D20</f>
        <v>0</v>
      </c>
      <c r="J20" s="221">
        <f>E20</f>
        <v>0</v>
      </c>
      <c r="K20" s="219">
        <f t="shared" si="1"/>
        <v>0</v>
      </c>
      <c r="L20" s="220"/>
      <c r="M20" s="220"/>
      <c r="N20" s="220"/>
      <c r="O20" s="220"/>
      <c r="P20" s="219">
        <f t="shared" si="2"/>
        <v>0</v>
      </c>
      <c r="Q20" s="221">
        <f>L20</f>
        <v>0</v>
      </c>
      <c r="R20" s="221">
        <f aca="true" t="shared" si="36" ref="R20:T27">M20</f>
        <v>0</v>
      </c>
      <c r="S20" s="221">
        <f t="shared" si="36"/>
        <v>0</v>
      </c>
      <c r="T20" s="221">
        <f t="shared" si="36"/>
        <v>0</v>
      </c>
      <c r="U20" s="219">
        <f t="shared" si="34"/>
        <v>0</v>
      </c>
      <c r="V20" s="220"/>
      <c r="W20" s="220"/>
      <c r="X20" s="220"/>
      <c r="Y20" s="220"/>
      <c r="Z20" s="219">
        <f t="shared" si="4"/>
        <v>0</v>
      </c>
      <c r="AA20" s="220"/>
      <c r="AB20" s="220"/>
      <c r="AC20" s="220"/>
      <c r="AD20" s="220"/>
      <c r="AE20" s="219">
        <f t="shared" si="5"/>
        <v>0</v>
      </c>
      <c r="AF20" s="218" t="s">
        <v>157</v>
      </c>
      <c r="AG20" s="220"/>
      <c r="AH20" s="220"/>
      <c r="AI20" s="220"/>
      <c r="AJ20" s="220"/>
      <c r="AK20" s="219">
        <f t="shared" si="6"/>
        <v>0</v>
      </c>
      <c r="AL20" s="221">
        <f aca="true" t="shared" si="37" ref="AL20:AO26">AA20+AG20</f>
        <v>0</v>
      </c>
      <c r="AM20" s="221">
        <f t="shared" si="37"/>
        <v>0</v>
      </c>
      <c r="AN20" s="221">
        <f t="shared" si="37"/>
        <v>0</v>
      </c>
      <c r="AO20" s="221">
        <f t="shared" si="37"/>
        <v>0</v>
      </c>
      <c r="AP20" s="219">
        <f t="shared" si="7"/>
        <v>0</v>
      </c>
      <c r="AQ20" s="221">
        <f>AL20+W20+H20+R20</f>
        <v>0</v>
      </c>
      <c r="AR20" s="221">
        <f>AM20+X20+I20+S20</f>
        <v>0</v>
      </c>
      <c r="AS20" s="221">
        <f>AN20+Y20+J20+T20</f>
        <v>0</v>
      </c>
      <c r="AT20" s="221">
        <f>AO20+Z20+K20+U20</f>
        <v>0</v>
      </c>
      <c r="AU20" s="219">
        <f t="shared" si="8"/>
        <v>0</v>
      </c>
      <c r="AV20" s="220"/>
      <c r="AW20" s="220"/>
      <c r="AX20" s="220"/>
      <c r="AY20" s="220"/>
      <c r="AZ20" s="219">
        <f t="shared" si="9"/>
        <v>0</v>
      </c>
      <c r="BA20" s="220"/>
      <c r="BB20" s="220"/>
      <c r="BC20" s="220"/>
      <c r="BD20" s="220"/>
      <c r="BE20" s="219">
        <f t="shared" si="10"/>
        <v>0</v>
      </c>
      <c r="BF20" s="220"/>
      <c r="BG20" s="220"/>
      <c r="BH20" s="220"/>
      <c r="BI20" s="220"/>
      <c r="BJ20" s="219">
        <f t="shared" si="11"/>
        <v>0</v>
      </c>
      <c r="BK20" s="220"/>
      <c r="BL20" s="220"/>
      <c r="BM20" s="220"/>
      <c r="BN20" s="220"/>
      <c r="BO20" s="219">
        <f t="shared" si="12"/>
        <v>0</v>
      </c>
      <c r="BP20" s="220"/>
      <c r="BQ20" s="220"/>
      <c r="BR20" s="220"/>
      <c r="BS20" s="220"/>
      <c r="BT20" s="219">
        <f t="shared" si="13"/>
        <v>0</v>
      </c>
      <c r="BU20" s="220">
        <v>60</v>
      </c>
      <c r="BV20" s="220">
        <v>60</v>
      </c>
      <c r="BW20" s="220">
        <v>60</v>
      </c>
      <c r="BX20" s="220">
        <v>60</v>
      </c>
      <c r="BY20" s="219">
        <f t="shared" si="14"/>
        <v>240</v>
      </c>
      <c r="BZ20" s="221">
        <f>BF20+BK20+BU20</f>
        <v>60</v>
      </c>
      <c r="CA20" s="221">
        <f>BG20+BL20+BV20</f>
        <v>60</v>
      </c>
      <c r="CB20" s="221">
        <f>BH20+BM20+BW20</f>
        <v>60</v>
      </c>
      <c r="CC20" s="221">
        <f>BI20+BN20+BX20</f>
        <v>60</v>
      </c>
      <c r="CD20" s="219">
        <f t="shared" si="15"/>
        <v>240</v>
      </c>
      <c r="CE20" s="220"/>
      <c r="CF20" s="220"/>
      <c r="CG20" s="220"/>
      <c r="CH20" s="220"/>
      <c r="CI20" s="219">
        <f t="shared" si="35"/>
        <v>0</v>
      </c>
      <c r="CJ20" s="221">
        <f t="shared" si="28"/>
        <v>60</v>
      </c>
      <c r="CK20" s="221">
        <f t="shared" si="22"/>
        <v>60</v>
      </c>
      <c r="CL20" s="221">
        <f t="shared" si="22"/>
        <v>60</v>
      </c>
      <c r="CM20" s="221">
        <f t="shared" si="22"/>
        <v>60</v>
      </c>
      <c r="CN20" s="219">
        <f t="shared" si="16"/>
        <v>240</v>
      </c>
      <c r="CO20" s="227"/>
    </row>
    <row r="21" spans="1:93" ht="12.75">
      <c r="A21" s="218" t="s">
        <v>158</v>
      </c>
      <c r="B21" s="220"/>
      <c r="C21" s="220"/>
      <c r="D21" s="220"/>
      <c r="E21" s="220"/>
      <c r="F21" s="219">
        <f t="shared" si="0"/>
        <v>0</v>
      </c>
      <c r="G21" s="221">
        <f aca="true" t="shared" si="38" ref="G21:J27">B21</f>
        <v>0</v>
      </c>
      <c r="H21" s="221">
        <f t="shared" si="38"/>
        <v>0</v>
      </c>
      <c r="I21" s="221">
        <f t="shared" si="38"/>
        <v>0</v>
      </c>
      <c r="J21" s="221">
        <f t="shared" si="38"/>
        <v>0</v>
      </c>
      <c r="K21" s="219">
        <f t="shared" si="1"/>
        <v>0</v>
      </c>
      <c r="L21" s="220"/>
      <c r="M21" s="220"/>
      <c r="N21" s="220"/>
      <c r="O21" s="220"/>
      <c r="P21" s="219">
        <f t="shared" si="2"/>
        <v>0</v>
      </c>
      <c r="Q21" s="221">
        <f aca="true" t="shared" si="39" ref="Q21:Q27">L21</f>
        <v>0</v>
      </c>
      <c r="R21" s="221">
        <f t="shared" si="36"/>
        <v>0</v>
      </c>
      <c r="S21" s="221">
        <f t="shared" si="36"/>
        <v>0</v>
      </c>
      <c r="T21" s="221">
        <f t="shared" si="36"/>
        <v>0</v>
      </c>
      <c r="U21" s="219">
        <f t="shared" si="34"/>
        <v>0</v>
      </c>
      <c r="V21" s="220"/>
      <c r="W21" s="220"/>
      <c r="X21" s="220"/>
      <c r="Y21" s="220"/>
      <c r="Z21" s="219">
        <f t="shared" si="4"/>
        <v>0</v>
      </c>
      <c r="AA21" s="220"/>
      <c r="AB21" s="220"/>
      <c r="AC21" s="220"/>
      <c r="AD21" s="220"/>
      <c r="AE21" s="219">
        <f t="shared" si="5"/>
        <v>0</v>
      </c>
      <c r="AF21" s="218" t="s">
        <v>158</v>
      </c>
      <c r="AG21" s="220"/>
      <c r="AH21" s="220"/>
      <c r="AI21" s="220"/>
      <c r="AJ21" s="220"/>
      <c r="AK21" s="219">
        <f t="shared" si="6"/>
        <v>0</v>
      </c>
      <c r="AL21" s="221">
        <f t="shared" si="37"/>
        <v>0</v>
      </c>
      <c r="AM21" s="221">
        <f t="shared" si="37"/>
        <v>0</v>
      </c>
      <c r="AN21" s="221">
        <f t="shared" si="37"/>
        <v>0</v>
      </c>
      <c r="AO21" s="221">
        <f t="shared" si="37"/>
        <v>0</v>
      </c>
      <c r="AP21" s="219">
        <f t="shared" si="7"/>
        <v>0</v>
      </c>
      <c r="AQ21" s="221">
        <f aca="true" t="shared" si="40" ref="AQ21:AT25">AL21+W21+H21+R21</f>
        <v>0</v>
      </c>
      <c r="AR21" s="221">
        <f t="shared" si="40"/>
        <v>0</v>
      </c>
      <c r="AS21" s="221">
        <f t="shared" si="40"/>
        <v>0</v>
      </c>
      <c r="AT21" s="221">
        <f t="shared" si="40"/>
        <v>0</v>
      </c>
      <c r="AU21" s="219">
        <f t="shared" si="8"/>
        <v>0</v>
      </c>
      <c r="AV21" s="220"/>
      <c r="AW21" s="220"/>
      <c r="AX21" s="220"/>
      <c r="AY21" s="220"/>
      <c r="AZ21" s="219">
        <f t="shared" si="9"/>
        <v>0</v>
      </c>
      <c r="BA21" s="220"/>
      <c r="BB21" s="220"/>
      <c r="BC21" s="220"/>
      <c r="BD21" s="220"/>
      <c r="BE21" s="219">
        <f t="shared" si="10"/>
        <v>0</v>
      </c>
      <c r="BF21" s="220"/>
      <c r="BG21" s="220"/>
      <c r="BH21" s="220"/>
      <c r="BI21" s="220"/>
      <c r="BJ21" s="219">
        <f t="shared" si="11"/>
        <v>0</v>
      </c>
      <c r="BK21" s="220"/>
      <c r="BL21" s="220"/>
      <c r="BM21" s="220"/>
      <c r="BN21" s="220"/>
      <c r="BO21" s="219">
        <f t="shared" si="12"/>
        <v>0</v>
      </c>
      <c r="BP21" s="220"/>
      <c r="BQ21" s="220"/>
      <c r="BR21" s="220"/>
      <c r="BS21" s="220"/>
      <c r="BT21" s="219">
        <f t="shared" si="13"/>
        <v>0</v>
      </c>
      <c r="BU21" s="220"/>
      <c r="BV21" s="220"/>
      <c r="BW21" s="220"/>
      <c r="BX21" s="220"/>
      <c r="BY21" s="219">
        <f t="shared" si="14"/>
        <v>0</v>
      </c>
      <c r="BZ21" s="221">
        <f>BF21+BK21+BP21+BU21</f>
        <v>0</v>
      </c>
      <c r="CA21" s="221">
        <f>BG21+BL21+BQ21+BV21</f>
        <v>0</v>
      </c>
      <c r="CB21" s="221">
        <f>BH21+BM21+BR21+BW21</f>
        <v>0</v>
      </c>
      <c r="CC21" s="221">
        <f>BI21+BN21+BS21+BX21</f>
        <v>0</v>
      </c>
      <c r="CD21" s="219">
        <f t="shared" si="15"/>
        <v>0</v>
      </c>
      <c r="CE21" s="220"/>
      <c r="CF21" s="220"/>
      <c r="CG21" s="220"/>
      <c r="CH21" s="220"/>
      <c r="CI21" s="219">
        <f t="shared" si="35"/>
        <v>0</v>
      </c>
      <c r="CJ21" s="221">
        <f t="shared" si="28"/>
        <v>0</v>
      </c>
      <c r="CK21" s="221">
        <f t="shared" si="22"/>
        <v>0</v>
      </c>
      <c r="CL21" s="221">
        <f t="shared" si="22"/>
        <v>0</v>
      </c>
      <c r="CM21" s="221">
        <f t="shared" si="22"/>
        <v>0</v>
      </c>
      <c r="CN21" s="219">
        <f t="shared" si="16"/>
        <v>0</v>
      </c>
      <c r="CO21" s="227"/>
    </row>
    <row r="22" spans="1:93" ht="12.75">
      <c r="A22" s="218" t="s">
        <v>159</v>
      </c>
      <c r="B22" s="220"/>
      <c r="C22" s="220"/>
      <c r="D22" s="220"/>
      <c r="E22" s="220"/>
      <c r="F22" s="219">
        <f t="shared" si="0"/>
        <v>0</v>
      </c>
      <c r="G22" s="221">
        <f t="shared" si="38"/>
        <v>0</v>
      </c>
      <c r="H22" s="221">
        <f t="shared" si="38"/>
        <v>0</v>
      </c>
      <c r="I22" s="221">
        <f t="shared" si="38"/>
        <v>0</v>
      </c>
      <c r="J22" s="221">
        <f t="shared" si="38"/>
        <v>0</v>
      </c>
      <c r="K22" s="219">
        <f t="shared" si="1"/>
        <v>0</v>
      </c>
      <c r="L22" s="220">
        <v>2.5</v>
      </c>
      <c r="M22" s="220">
        <v>2.5</v>
      </c>
      <c r="N22" s="220">
        <v>2.5</v>
      </c>
      <c r="O22" s="220">
        <v>2.5</v>
      </c>
      <c r="P22" s="219">
        <f t="shared" si="2"/>
        <v>10</v>
      </c>
      <c r="Q22" s="221">
        <f t="shared" si="39"/>
        <v>2.5</v>
      </c>
      <c r="R22" s="221">
        <f t="shared" si="36"/>
        <v>2.5</v>
      </c>
      <c r="S22" s="221">
        <f t="shared" si="36"/>
        <v>2.5</v>
      </c>
      <c r="T22" s="221">
        <f t="shared" si="36"/>
        <v>2.5</v>
      </c>
      <c r="U22" s="219">
        <f t="shared" si="34"/>
        <v>10</v>
      </c>
      <c r="V22" s="220"/>
      <c r="W22" s="220"/>
      <c r="X22" s="220"/>
      <c r="Y22" s="220"/>
      <c r="Z22" s="219">
        <f t="shared" si="4"/>
        <v>0</v>
      </c>
      <c r="AA22" s="220"/>
      <c r="AB22" s="220"/>
      <c r="AC22" s="220"/>
      <c r="AD22" s="220"/>
      <c r="AE22" s="219">
        <f t="shared" si="5"/>
        <v>0</v>
      </c>
      <c r="AF22" s="218" t="s">
        <v>159</v>
      </c>
      <c r="AG22" s="220"/>
      <c r="AH22" s="220"/>
      <c r="AI22" s="220"/>
      <c r="AJ22" s="220"/>
      <c r="AK22" s="219">
        <f t="shared" si="6"/>
        <v>0</v>
      </c>
      <c r="AL22" s="221">
        <f t="shared" si="37"/>
        <v>0</v>
      </c>
      <c r="AM22" s="221">
        <f t="shared" si="37"/>
        <v>0</v>
      </c>
      <c r="AN22" s="221">
        <f t="shared" si="37"/>
        <v>0</v>
      </c>
      <c r="AO22" s="221">
        <f t="shared" si="37"/>
        <v>0</v>
      </c>
      <c r="AP22" s="219">
        <f t="shared" si="7"/>
        <v>0</v>
      </c>
      <c r="AQ22" s="221">
        <f>G22+Q22+V22</f>
        <v>2.5</v>
      </c>
      <c r="AR22" s="221">
        <f>H22+R22+W22</f>
        <v>2.5</v>
      </c>
      <c r="AS22" s="221">
        <f>I22+S22+X22</f>
        <v>2.5</v>
      </c>
      <c r="AT22" s="221">
        <f>J22+T22+Y22</f>
        <v>2.5</v>
      </c>
      <c r="AU22" s="219">
        <f t="shared" si="8"/>
        <v>10</v>
      </c>
      <c r="AV22" s="220"/>
      <c r="AW22" s="220"/>
      <c r="AX22" s="220"/>
      <c r="AY22" s="220"/>
      <c r="AZ22" s="219">
        <f t="shared" si="9"/>
        <v>0</v>
      </c>
      <c r="BA22" s="220"/>
      <c r="BB22" s="220"/>
      <c r="BC22" s="220"/>
      <c r="BD22" s="220"/>
      <c r="BE22" s="219">
        <f t="shared" si="10"/>
        <v>0</v>
      </c>
      <c r="BF22" s="220">
        <v>80</v>
      </c>
      <c r="BG22" s="220">
        <v>20</v>
      </c>
      <c r="BH22" s="220">
        <v>20</v>
      </c>
      <c r="BI22" s="220">
        <v>80</v>
      </c>
      <c r="BJ22" s="219">
        <f t="shared" si="11"/>
        <v>200</v>
      </c>
      <c r="BK22" s="220"/>
      <c r="BL22" s="220">
        <v>10</v>
      </c>
      <c r="BM22" s="220"/>
      <c r="BN22" s="220"/>
      <c r="BO22" s="219">
        <f t="shared" si="12"/>
        <v>10</v>
      </c>
      <c r="BP22" s="220"/>
      <c r="BQ22" s="220">
        <v>30</v>
      </c>
      <c r="BR22" s="220"/>
      <c r="BS22" s="220"/>
      <c r="BT22" s="219">
        <f t="shared" si="13"/>
        <v>30</v>
      </c>
      <c r="BU22" s="220"/>
      <c r="BV22" s="220"/>
      <c r="BW22" s="220"/>
      <c r="BX22" s="220"/>
      <c r="BY22" s="219">
        <f t="shared" si="14"/>
        <v>0</v>
      </c>
      <c r="BZ22" s="221">
        <f>BF22+BK22+BP22</f>
        <v>80</v>
      </c>
      <c r="CA22" s="221">
        <f>BG22+BL22+BQ22</f>
        <v>60</v>
      </c>
      <c r="CB22" s="221">
        <f>BH22+BM22+BR22</f>
        <v>20</v>
      </c>
      <c r="CC22" s="221">
        <f>BI22+BN22+BS22</f>
        <v>80</v>
      </c>
      <c r="CD22" s="219">
        <f t="shared" si="15"/>
        <v>240</v>
      </c>
      <c r="CE22" s="220"/>
      <c r="CF22" s="220"/>
      <c r="CG22" s="220"/>
      <c r="CH22" s="220"/>
      <c r="CI22" s="219">
        <f t="shared" si="35"/>
        <v>0</v>
      </c>
      <c r="CJ22" s="221">
        <f t="shared" si="28"/>
        <v>82.5</v>
      </c>
      <c r="CK22" s="221">
        <f t="shared" si="22"/>
        <v>62.5</v>
      </c>
      <c r="CL22" s="221">
        <f t="shared" si="22"/>
        <v>22.5</v>
      </c>
      <c r="CM22" s="221">
        <f t="shared" si="22"/>
        <v>82.5</v>
      </c>
      <c r="CN22" s="219">
        <f t="shared" si="16"/>
        <v>250</v>
      </c>
      <c r="CO22" s="227"/>
    </row>
    <row r="23" spans="1:93" ht="12.75">
      <c r="A23" s="218" t="s">
        <v>160</v>
      </c>
      <c r="B23" s="220"/>
      <c r="C23" s="220"/>
      <c r="D23" s="220"/>
      <c r="E23" s="220"/>
      <c r="F23" s="219">
        <f t="shared" si="0"/>
        <v>0</v>
      </c>
      <c r="G23" s="221">
        <f t="shared" si="38"/>
        <v>0</v>
      </c>
      <c r="H23" s="221">
        <f t="shared" si="38"/>
        <v>0</v>
      </c>
      <c r="I23" s="221">
        <f t="shared" si="38"/>
        <v>0</v>
      </c>
      <c r="J23" s="221">
        <f t="shared" si="38"/>
        <v>0</v>
      </c>
      <c r="K23" s="219">
        <f t="shared" si="1"/>
        <v>0</v>
      </c>
      <c r="L23" s="220"/>
      <c r="M23" s="220"/>
      <c r="N23" s="220"/>
      <c r="O23" s="220"/>
      <c r="P23" s="219">
        <f t="shared" si="2"/>
        <v>0</v>
      </c>
      <c r="Q23" s="221">
        <f t="shared" si="39"/>
        <v>0</v>
      </c>
      <c r="R23" s="221">
        <f t="shared" si="36"/>
        <v>0</v>
      </c>
      <c r="S23" s="221">
        <f t="shared" si="36"/>
        <v>0</v>
      </c>
      <c r="T23" s="221">
        <f t="shared" si="36"/>
        <v>0</v>
      </c>
      <c r="U23" s="219">
        <f t="shared" si="34"/>
        <v>0</v>
      </c>
      <c r="V23" s="220"/>
      <c r="W23" s="220"/>
      <c r="X23" s="220"/>
      <c r="Y23" s="220"/>
      <c r="Z23" s="219">
        <f t="shared" si="4"/>
        <v>0</v>
      </c>
      <c r="AA23" s="220"/>
      <c r="AB23" s="220"/>
      <c r="AC23" s="220"/>
      <c r="AD23" s="220"/>
      <c r="AE23" s="219">
        <f t="shared" si="5"/>
        <v>0</v>
      </c>
      <c r="AF23" s="218" t="s">
        <v>160</v>
      </c>
      <c r="AG23" s="220"/>
      <c r="AH23" s="220"/>
      <c r="AI23" s="220"/>
      <c r="AJ23" s="220"/>
      <c r="AK23" s="219">
        <f t="shared" si="6"/>
        <v>0</v>
      </c>
      <c r="AL23" s="221">
        <f t="shared" si="37"/>
        <v>0</v>
      </c>
      <c r="AM23" s="221">
        <f t="shared" si="37"/>
        <v>0</v>
      </c>
      <c r="AN23" s="221">
        <f t="shared" si="37"/>
        <v>0</v>
      </c>
      <c r="AO23" s="221">
        <f t="shared" si="37"/>
        <v>0</v>
      </c>
      <c r="AP23" s="219">
        <f t="shared" si="7"/>
        <v>0</v>
      </c>
      <c r="AQ23" s="221">
        <f t="shared" si="40"/>
        <v>0</v>
      </c>
      <c r="AR23" s="221">
        <f t="shared" si="40"/>
        <v>0</v>
      </c>
      <c r="AS23" s="221">
        <f t="shared" si="40"/>
        <v>0</v>
      </c>
      <c r="AT23" s="221">
        <f t="shared" si="40"/>
        <v>0</v>
      </c>
      <c r="AU23" s="219">
        <f t="shared" si="8"/>
        <v>0</v>
      </c>
      <c r="AV23" s="220"/>
      <c r="AW23" s="220"/>
      <c r="AX23" s="220"/>
      <c r="AY23" s="220"/>
      <c r="AZ23" s="219">
        <f t="shared" si="9"/>
        <v>0</v>
      </c>
      <c r="BA23" s="220"/>
      <c r="BB23" s="220"/>
      <c r="BC23" s="220"/>
      <c r="BD23" s="220"/>
      <c r="BE23" s="219">
        <f t="shared" si="10"/>
        <v>0</v>
      </c>
      <c r="BF23" s="220"/>
      <c r="BG23" s="220"/>
      <c r="BH23" s="220"/>
      <c r="BI23" s="220"/>
      <c r="BJ23" s="219">
        <f t="shared" si="11"/>
        <v>0</v>
      </c>
      <c r="BK23" s="220"/>
      <c r="BL23" s="220"/>
      <c r="BM23" s="220"/>
      <c r="BN23" s="220"/>
      <c r="BO23" s="219">
        <f t="shared" si="12"/>
        <v>0</v>
      </c>
      <c r="BP23" s="220"/>
      <c r="BQ23" s="220"/>
      <c r="BR23" s="220"/>
      <c r="BS23" s="220"/>
      <c r="BT23" s="219">
        <f t="shared" si="13"/>
        <v>0</v>
      </c>
      <c r="BU23" s="220"/>
      <c r="BV23" s="220"/>
      <c r="BW23" s="220"/>
      <c r="BX23" s="220"/>
      <c r="BY23" s="219">
        <f t="shared" si="14"/>
        <v>0</v>
      </c>
      <c r="BZ23" s="221">
        <f>BF23+BK23</f>
        <v>0</v>
      </c>
      <c r="CA23" s="221">
        <f>BG23+BL23</f>
        <v>0</v>
      </c>
      <c r="CB23" s="221">
        <f>BH23+BM23</f>
        <v>0</v>
      </c>
      <c r="CC23" s="221">
        <f>BI23+BN23</f>
        <v>0</v>
      </c>
      <c r="CD23" s="219">
        <f t="shared" si="15"/>
        <v>0</v>
      </c>
      <c r="CE23" s="220"/>
      <c r="CF23" s="220"/>
      <c r="CG23" s="220"/>
      <c r="CH23" s="220"/>
      <c r="CI23" s="219">
        <f t="shared" si="35"/>
        <v>0</v>
      </c>
      <c r="CJ23" s="221">
        <f t="shared" si="28"/>
        <v>0</v>
      </c>
      <c r="CK23" s="221">
        <f t="shared" si="22"/>
        <v>0</v>
      </c>
      <c r="CL23" s="221">
        <f t="shared" si="22"/>
        <v>0</v>
      </c>
      <c r="CM23" s="221">
        <f t="shared" si="22"/>
        <v>0</v>
      </c>
      <c r="CN23" s="219">
        <f t="shared" si="16"/>
        <v>0</v>
      </c>
      <c r="CO23" s="227"/>
    </row>
    <row r="24" spans="1:93" ht="12.75">
      <c r="A24" s="218">
        <v>226</v>
      </c>
      <c r="B24" s="220"/>
      <c r="C24" s="220"/>
      <c r="D24" s="220"/>
      <c r="E24" s="220"/>
      <c r="F24" s="219">
        <f t="shared" si="0"/>
        <v>0</v>
      </c>
      <c r="G24" s="221">
        <f t="shared" si="38"/>
        <v>0</v>
      </c>
      <c r="H24" s="221">
        <f t="shared" si="38"/>
        <v>0</v>
      </c>
      <c r="I24" s="221">
        <f t="shared" si="38"/>
        <v>0</v>
      </c>
      <c r="J24" s="221">
        <f t="shared" si="38"/>
        <v>0</v>
      </c>
      <c r="K24" s="219">
        <f t="shared" si="1"/>
        <v>0</v>
      </c>
      <c r="L24" s="220">
        <v>13.5</v>
      </c>
      <c r="M24" s="220">
        <v>13.5</v>
      </c>
      <c r="N24" s="220">
        <v>13.5</v>
      </c>
      <c r="O24" s="220">
        <v>13.5</v>
      </c>
      <c r="P24" s="219">
        <f t="shared" si="2"/>
        <v>54</v>
      </c>
      <c r="Q24" s="221">
        <f>L24</f>
        <v>13.5</v>
      </c>
      <c r="R24" s="221">
        <f t="shared" si="36"/>
        <v>13.5</v>
      </c>
      <c r="S24" s="221">
        <f t="shared" si="36"/>
        <v>13.5</v>
      </c>
      <c r="T24" s="221">
        <f t="shared" si="36"/>
        <v>13.5</v>
      </c>
      <c r="U24" s="219">
        <f t="shared" si="34"/>
        <v>54</v>
      </c>
      <c r="V24" s="220"/>
      <c r="W24" s="220"/>
      <c r="X24" s="220"/>
      <c r="Y24" s="220"/>
      <c r="Z24" s="219">
        <f t="shared" si="4"/>
        <v>0</v>
      </c>
      <c r="AA24" s="220"/>
      <c r="AB24" s="220"/>
      <c r="AC24" s="220"/>
      <c r="AD24" s="220"/>
      <c r="AE24" s="219">
        <f t="shared" si="5"/>
        <v>0</v>
      </c>
      <c r="AF24" s="218">
        <v>226</v>
      </c>
      <c r="AG24" s="220"/>
      <c r="AH24" s="220"/>
      <c r="AI24" s="220"/>
      <c r="AJ24" s="220"/>
      <c r="AK24" s="219">
        <f t="shared" si="6"/>
        <v>0</v>
      </c>
      <c r="AL24" s="221">
        <f t="shared" si="37"/>
        <v>0</v>
      </c>
      <c r="AM24" s="221">
        <f t="shared" si="37"/>
        <v>0</v>
      </c>
      <c r="AN24" s="221">
        <f t="shared" si="37"/>
        <v>0</v>
      </c>
      <c r="AO24" s="221">
        <f t="shared" si="37"/>
        <v>0</v>
      </c>
      <c r="AP24" s="219">
        <f t="shared" si="7"/>
        <v>0</v>
      </c>
      <c r="AQ24" s="221">
        <f>AL24+G24+Q24+V24</f>
        <v>13.5</v>
      </c>
      <c r="AR24" s="221">
        <f>AM24+H24+R24+W24</f>
        <v>13.5</v>
      </c>
      <c r="AS24" s="221">
        <f>AN24+I24+S24+X24</f>
        <v>13.5</v>
      </c>
      <c r="AT24" s="221">
        <f>AO24+J24+T24+Y24</f>
        <v>13.5</v>
      </c>
      <c r="AU24" s="219">
        <f t="shared" si="8"/>
        <v>54</v>
      </c>
      <c r="AV24" s="220">
        <v>7.9</v>
      </c>
      <c r="AW24" s="220">
        <v>8</v>
      </c>
      <c r="AX24" s="220">
        <v>7.9</v>
      </c>
      <c r="AY24" s="220">
        <v>8</v>
      </c>
      <c r="AZ24" s="219">
        <f t="shared" si="9"/>
        <v>31.8</v>
      </c>
      <c r="BA24" s="220"/>
      <c r="BB24" s="220"/>
      <c r="BC24" s="220"/>
      <c r="BD24" s="220"/>
      <c r="BE24" s="219">
        <f t="shared" si="10"/>
        <v>0</v>
      </c>
      <c r="BF24" s="220"/>
      <c r="BG24" s="220"/>
      <c r="BH24" s="220"/>
      <c r="BI24" s="220"/>
      <c r="BJ24" s="219">
        <f t="shared" si="11"/>
        <v>0</v>
      </c>
      <c r="BK24" s="220"/>
      <c r="BL24" s="220"/>
      <c r="BM24" s="220"/>
      <c r="BN24" s="220"/>
      <c r="BO24" s="219">
        <f t="shared" si="12"/>
        <v>0</v>
      </c>
      <c r="BP24" s="220"/>
      <c r="BQ24" s="220"/>
      <c r="BR24" s="220"/>
      <c r="BS24" s="220"/>
      <c r="BT24" s="219">
        <f t="shared" si="13"/>
        <v>0</v>
      </c>
      <c r="BU24" s="220"/>
      <c r="BV24" s="220"/>
      <c r="BW24" s="220"/>
      <c r="BX24" s="220"/>
      <c r="BY24" s="219">
        <f t="shared" si="14"/>
        <v>0</v>
      </c>
      <c r="BZ24" s="221">
        <f>BF24+BK24+BU24+BP24</f>
        <v>0</v>
      </c>
      <c r="CA24" s="221">
        <f>BG24+BL24+BV24+BQ24</f>
        <v>0</v>
      </c>
      <c r="CB24" s="221">
        <f>BH24+BM24+BW24+BR24</f>
        <v>0</v>
      </c>
      <c r="CC24" s="221">
        <f>BI24+BN24+BX24+BS24</f>
        <v>0</v>
      </c>
      <c r="CD24" s="221">
        <f>BJ24+BO24+BY24+BT24</f>
        <v>0</v>
      </c>
      <c r="CE24" s="220"/>
      <c r="CF24" s="220"/>
      <c r="CG24" s="220"/>
      <c r="CH24" s="220"/>
      <c r="CI24" s="219">
        <f t="shared" si="35"/>
        <v>0</v>
      </c>
      <c r="CJ24" s="221">
        <f>AL24+AQ24+BZ24+AV24+BA24</f>
        <v>21.4</v>
      </c>
      <c r="CK24" s="221">
        <f>AM24+AR24+CA24+AW24+BB24</f>
        <v>21.5</v>
      </c>
      <c r="CL24" s="221">
        <f>AN24+AS24+CB24+AX24+BC24</f>
        <v>21.4</v>
      </c>
      <c r="CM24" s="221">
        <f>AO24+AT24+CC24+AY24+BD24</f>
        <v>21.5</v>
      </c>
      <c r="CN24" s="219">
        <f t="shared" si="16"/>
        <v>85.8</v>
      </c>
      <c r="CO24" s="227"/>
    </row>
    <row r="25" spans="1:93" ht="12.75">
      <c r="A25" s="218">
        <v>241</v>
      </c>
      <c r="B25" s="220"/>
      <c r="C25" s="220"/>
      <c r="D25" s="220"/>
      <c r="E25" s="220"/>
      <c r="F25" s="219">
        <f t="shared" si="0"/>
        <v>0</v>
      </c>
      <c r="G25" s="221">
        <f t="shared" si="38"/>
        <v>0</v>
      </c>
      <c r="H25" s="221">
        <f t="shared" si="38"/>
        <v>0</v>
      </c>
      <c r="I25" s="221">
        <f t="shared" si="38"/>
        <v>0</v>
      </c>
      <c r="J25" s="221">
        <f t="shared" si="38"/>
        <v>0</v>
      </c>
      <c r="K25" s="219">
        <f t="shared" si="1"/>
        <v>0</v>
      </c>
      <c r="L25" s="220"/>
      <c r="M25" s="220"/>
      <c r="N25" s="220"/>
      <c r="O25" s="220"/>
      <c r="P25" s="219">
        <f t="shared" si="2"/>
        <v>0</v>
      </c>
      <c r="Q25" s="221">
        <f t="shared" si="39"/>
        <v>0</v>
      </c>
      <c r="R25" s="221">
        <f t="shared" si="36"/>
        <v>0</v>
      </c>
      <c r="S25" s="221">
        <f t="shared" si="36"/>
        <v>0</v>
      </c>
      <c r="T25" s="221">
        <f t="shared" si="36"/>
        <v>0</v>
      </c>
      <c r="U25" s="219">
        <f t="shared" si="34"/>
        <v>0</v>
      </c>
      <c r="V25" s="220"/>
      <c r="W25" s="220"/>
      <c r="X25" s="220"/>
      <c r="Y25" s="220"/>
      <c r="Z25" s="219">
        <f t="shared" si="4"/>
        <v>0</v>
      </c>
      <c r="AA25" s="220"/>
      <c r="AB25" s="220"/>
      <c r="AC25" s="220"/>
      <c r="AD25" s="220"/>
      <c r="AE25" s="219">
        <f t="shared" si="5"/>
        <v>0</v>
      </c>
      <c r="AF25" s="218">
        <v>241</v>
      </c>
      <c r="AG25" s="220"/>
      <c r="AH25" s="220"/>
      <c r="AI25" s="220"/>
      <c r="AJ25" s="220"/>
      <c r="AK25" s="219">
        <f t="shared" si="6"/>
        <v>0</v>
      </c>
      <c r="AL25" s="221">
        <f t="shared" si="37"/>
        <v>0</v>
      </c>
      <c r="AM25" s="221">
        <f t="shared" si="37"/>
        <v>0</v>
      </c>
      <c r="AN25" s="221">
        <f t="shared" si="37"/>
        <v>0</v>
      </c>
      <c r="AO25" s="221">
        <f t="shared" si="37"/>
        <v>0</v>
      </c>
      <c r="AP25" s="219">
        <f t="shared" si="7"/>
        <v>0</v>
      </c>
      <c r="AQ25" s="221">
        <f t="shared" si="40"/>
        <v>0</v>
      </c>
      <c r="AR25" s="221">
        <f t="shared" si="40"/>
        <v>0</v>
      </c>
      <c r="AS25" s="221">
        <f t="shared" si="40"/>
        <v>0</v>
      </c>
      <c r="AT25" s="221">
        <f t="shared" si="40"/>
        <v>0</v>
      </c>
      <c r="AU25" s="219">
        <f t="shared" si="8"/>
        <v>0</v>
      </c>
      <c r="AV25" s="220"/>
      <c r="AW25" s="220"/>
      <c r="AX25" s="220"/>
      <c r="AY25" s="220"/>
      <c r="AZ25" s="219">
        <f t="shared" si="9"/>
        <v>0</v>
      </c>
      <c r="BA25" s="220"/>
      <c r="BB25" s="220"/>
      <c r="BC25" s="220"/>
      <c r="BD25" s="220"/>
      <c r="BE25" s="219">
        <f t="shared" si="10"/>
        <v>0</v>
      </c>
      <c r="BF25" s="220"/>
      <c r="BG25" s="220"/>
      <c r="BH25" s="220"/>
      <c r="BI25" s="220"/>
      <c r="BJ25" s="219">
        <f t="shared" si="11"/>
        <v>0</v>
      </c>
      <c r="BK25" s="220"/>
      <c r="BL25" s="220"/>
      <c r="BM25" s="220"/>
      <c r="BN25" s="220"/>
      <c r="BO25" s="219">
        <f t="shared" si="12"/>
        <v>0</v>
      </c>
      <c r="BP25" s="220"/>
      <c r="BQ25" s="220"/>
      <c r="BR25" s="220"/>
      <c r="BS25" s="220"/>
      <c r="BT25" s="219">
        <f t="shared" si="13"/>
        <v>0</v>
      </c>
      <c r="BU25" s="220"/>
      <c r="BV25" s="220"/>
      <c r="BW25" s="220"/>
      <c r="BX25" s="220"/>
      <c r="BY25" s="219">
        <f t="shared" si="14"/>
        <v>0</v>
      </c>
      <c r="BZ25" s="221">
        <f>BF25+BK25+BP25+BU25+BA25</f>
        <v>0</v>
      </c>
      <c r="CA25" s="221">
        <f>BG25+BL25+BQ25+BV25+BB25</f>
        <v>0</v>
      </c>
      <c r="CB25" s="221">
        <f>BH25+BM25+BR25+BW25+BC25</f>
        <v>0</v>
      </c>
      <c r="CC25" s="221">
        <f>BI25+BN25+BS25+BX25+BD25</f>
        <v>0</v>
      </c>
      <c r="CD25" s="219">
        <f t="shared" si="15"/>
        <v>0</v>
      </c>
      <c r="CE25" s="220"/>
      <c r="CF25" s="220"/>
      <c r="CG25" s="220"/>
      <c r="CH25" s="220"/>
      <c r="CI25" s="219">
        <f t="shared" si="35"/>
        <v>0</v>
      </c>
      <c r="CJ25" s="221">
        <f>AL25+AQ25+BZ25</f>
        <v>0</v>
      </c>
      <c r="CK25" s="221">
        <f t="shared" si="22"/>
        <v>0</v>
      </c>
      <c r="CL25" s="221">
        <f t="shared" si="22"/>
        <v>0</v>
      </c>
      <c r="CM25" s="221">
        <f t="shared" si="22"/>
        <v>0</v>
      </c>
      <c r="CN25" s="219">
        <f t="shared" si="16"/>
        <v>0</v>
      </c>
      <c r="CO25" s="227"/>
    </row>
    <row r="26" spans="1:93" ht="12.75">
      <c r="A26" s="218">
        <v>263</v>
      </c>
      <c r="B26" s="220"/>
      <c r="C26" s="220"/>
      <c r="D26" s="220"/>
      <c r="E26" s="220"/>
      <c r="F26" s="219">
        <f>B26+C26+D26+E26</f>
        <v>0</v>
      </c>
      <c r="G26" s="221">
        <f>B26</f>
        <v>0</v>
      </c>
      <c r="H26" s="221">
        <f>C26</f>
        <v>0</v>
      </c>
      <c r="I26" s="221">
        <f>D26</f>
        <v>0</v>
      </c>
      <c r="J26" s="221">
        <f>E26</f>
        <v>0</v>
      </c>
      <c r="K26" s="219">
        <f>G26+H26+I26+J26</f>
        <v>0</v>
      </c>
      <c r="L26" s="220"/>
      <c r="M26" s="220"/>
      <c r="N26" s="220"/>
      <c r="O26" s="220"/>
      <c r="P26" s="219">
        <f>L26+M26+N26+O26</f>
        <v>0</v>
      </c>
      <c r="Q26" s="221">
        <f>L26</f>
        <v>0</v>
      </c>
      <c r="R26" s="221">
        <f>M26</f>
        <v>0</v>
      </c>
      <c r="S26" s="221">
        <f>N26</f>
        <v>0</v>
      </c>
      <c r="T26" s="221">
        <f>O26</f>
        <v>0</v>
      </c>
      <c r="U26" s="219">
        <f>Q26+R26+S26+T26</f>
        <v>0</v>
      </c>
      <c r="V26" s="220"/>
      <c r="W26" s="220"/>
      <c r="X26" s="220"/>
      <c r="Y26" s="220"/>
      <c r="Z26" s="219">
        <f>V26+W26+X26+Y26</f>
        <v>0</v>
      </c>
      <c r="AA26" s="220"/>
      <c r="AB26" s="220"/>
      <c r="AC26" s="220"/>
      <c r="AD26" s="220"/>
      <c r="AE26" s="219">
        <f t="shared" si="5"/>
        <v>0</v>
      </c>
      <c r="AF26" s="218">
        <v>290</v>
      </c>
      <c r="AG26" s="220"/>
      <c r="AH26" s="220"/>
      <c r="AI26" s="220"/>
      <c r="AJ26" s="220"/>
      <c r="AK26" s="219">
        <f t="shared" si="6"/>
        <v>0</v>
      </c>
      <c r="AL26" s="221">
        <f t="shared" si="37"/>
        <v>0</v>
      </c>
      <c r="AM26" s="221">
        <f t="shared" si="37"/>
        <v>0</v>
      </c>
      <c r="AN26" s="221">
        <f t="shared" si="37"/>
        <v>0</v>
      </c>
      <c r="AO26" s="221">
        <f t="shared" si="37"/>
        <v>0</v>
      </c>
      <c r="AP26" s="219">
        <f t="shared" si="7"/>
        <v>0</v>
      </c>
      <c r="AQ26" s="221">
        <f>AL26+W26+H26+R26</f>
        <v>0</v>
      </c>
      <c r="AR26" s="221">
        <f>AM26+X26+I26+S26</f>
        <v>0</v>
      </c>
      <c r="AS26" s="221">
        <f>AN26+Y26+J26+T26</f>
        <v>0</v>
      </c>
      <c r="AT26" s="221">
        <f>AO26+Z26+K26+U26</f>
        <v>0</v>
      </c>
      <c r="AU26" s="219">
        <f>AQ26+AR26+AS26+AT26</f>
        <v>0</v>
      </c>
      <c r="AV26" s="220"/>
      <c r="AW26" s="220"/>
      <c r="AX26" s="220"/>
      <c r="AY26" s="220"/>
      <c r="AZ26" s="219">
        <f t="shared" si="9"/>
        <v>0</v>
      </c>
      <c r="BA26" s="220"/>
      <c r="BB26" s="220"/>
      <c r="BC26" s="220"/>
      <c r="BD26" s="220"/>
      <c r="BE26" s="219">
        <f t="shared" si="10"/>
        <v>0</v>
      </c>
      <c r="BF26" s="220"/>
      <c r="BG26" s="220"/>
      <c r="BH26" s="220"/>
      <c r="BI26" s="220"/>
      <c r="BJ26" s="219">
        <f t="shared" si="11"/>
        <v>0</v>
      </c>
      <c r="BK26" s="220"/>
      <c r="BL26" s="220"/>
      <c r="BM26" s="220"/>
      <c r="BN26" s="220"/>
      <c r="BO26" s="219">
        <f t="shared" si="12"/>
        <v>0</v>
      </c>
      <c r="BP26" s="220"/>
      <c r="BQ26" s="220"/>
      <c r="BR26" s="220"/>
      <c r="BS26" s="220"/>
      <c r="BT26" s="219">
        <f t="shared" si="13"/>
        <v>0</v>
      </c>
      <c r="BU26" s="220"/>
      <c r="BV26" s="220"/>
      <c r="BW26" s="220"/>
      <c r="BX26" s="220"/>
      <c r="BY26" s="219">
        <f t="shared" si="14"/>
        <v>0</v>
      </c>
      <c r="BZ26" s="221">
        <f>BF26+BK26+BP26+BU26</f>
        <v>0</v>
      </c>
      <c r="CA26" s="221">
        <f>BG26+BL26+BQ26+BV26</f>
        <v>0</v>
      </c>
      <c r="CB26" s="221">
        <f>BH26+BM26+BR26+BW26</f>
        <v>0</v>
      </c>
      <c r="CC26" s="221">
        <f>BI26+BN26+BS26+BX26</f>
        <v>0</v>
      </c>
      <c r="CD26" s="219">
        <f>BZ26+CA26+CB26+CC26</f>
        <v>0</v>
      </c>
      <c r="CE26" s="220">
        <v>0.6</v>
      </c>
      <c r="CF26" s="220">
        <v>0.7</v>
      </c>
      <c r="CG26" s="220">
        <v>0.6</v>
      </c>
      <c r="CH26" s="220">
        <v>0.6</v>
      </c>
      <c r="CI26" s="219">
        <f t="shared" si="35"/>
        <v>2.5</v>
      </c>
      <c r="CJ26" s="221">
        <f>CE26</f>
        <v>0.6</v>
      </c>
      <c r="CK26" s="221">
        <f>CF26</f>
        <v>0.7</v>
      </c>
      <c r="CL26" s="221">
        <f>CG26</f>
        <v>0.6</v>
      </c>
      <c r="CM26" s="221">
        <f>CH26</f>
        <v>0.6</v>
      </c>
      <c r="CN26" s="219">
        <f t="shared" si="16"/>
        <v>2.5</v>
      </c>
      <c r="CO26" s="227"/>
    </row>
    <row r="27" spans="1:93" ht="12.75">
      <c r="A27" s="218">
        <v>290</v>
      </c>
      <c r="B27" s="220"/>
      <c r="C27" s="220"/>
      <c r="D27" s="220"/>
      <c r="E27" s="220"/>
      <c r="F27" s="219">
        <f t="shared" si="0"/>
        <v>0</v>
      </c>
      <c r="G27" s="221">
        <f t="shared" si="38"/>
        <v>0</v>
      </c>
      <c r="H27" s="221">
        <f t="shared" si="38"/>
        <v>0</v>
      </c>
      <c r="I27" s="221">
        <f t="shared" si="38"/>
        <v>0</v>
      </c>
      <c r="J27" s="221">
        <f t="shared" si="38"/>
        <v>0</v>
      </c>
      <c r="K27" s="219">
        <f t="shared" si="1"/>
        <v>0</v>
      </c>
      <c r="L27" s="220">
        <v>1.5</v>
      </c>
      <c r="M27" s="220">
        <v>1.5</v>
      </c>
      <c r="N27" s="220">
        <v>1.5</v>
      </c>
      <c r="O27" s="220">
        <v>1.5</v>
      </c>
      <c r="P27" s="219">
        <f t="shared" si="2"/>
        <v>6</v>
      </c>
      <c r="Q27" s="221">
        <f t="shared" si="39"/>
        <v>1.5</v>
      </c>
      <c r="R27" s="221">
        <f t="shared" si="36"/>
        <v>1.5</v>
      </c>
      <c r="S27" s="221">
        <f t="shared" si="36"/>
        <v>1.5</v>
      </c>
      <c r="T27" s="221">
        <f t="shared" si="36"/>
        <v>1.5</v>
      </c>
      <c r="U27" s="219">
        <f t="shared" si="34"/>
        <v>6</v>
      </c>
      <c r="V27" s="220">
        <v>34</v>
      </c>
      <c r="W27" s="220">
        <v>34</v>
      </c>
      <c r="X27" s="220">
        <v>34</v>
      </c>
      <c r="Y27" s="220">
        <v>34</v>
      </c>
      <c r="Z27" s="219">
        <f aca="true" t="shared" si="41" ref="Z27:Z40">V27+W27+X27+Y27</f>
        <v>136</v>
      </c>
      <c r="AA27" s="219">
        <f>AA28+AA31</f>
        <v>0</v>
      </c>
      <c r="AB27" s="219">
        <f>AB28+AB31</f>
        <v>0</v>
      </c>
      <c r="AC27" s="219">
        <f>AC28+AC31</f>
        <v>0</v>
      </c>
      <c r="AD27" s="219">
        <f>AD28+AD31</f>
        <v>0</v>
      </c>
      <c r="AE27" s="219">
        <f t="shared" si="5"/>
        <v>0</v>
      </c>
      <c r="AF27" s="218">
        <v>300</v>
      </c>
      <c r="AG27" s="219">
        <f>AG28+AG31</f>
        <v>0</v>
      </c>
      <c r="AH27" s="219">
        <f>AH28+AH31</f>
        <v>0</v>
      </c>
      <c r="AI27" s="219">
        <f>AI28+AI31</f>
        <v>0</v>
      </c>
      <c r="AJ27" s="219">
        <f>AJ28+AJ31</f>
        <v>0</v>
      </c>
      <c r="AK27" s="219">
        <f t="shared" si="6"/>
        <v>0</v>
      </c>
      <c r="AL27" s="219">
        <f>AL28+AL31</f>
        <v>0</v>
      </c>
      <c r="AM27" s="219">
        <f>AM28+AM31</f>
        <v>0</v>
      </c>
      <c r="AN27" s="219">
        <f>AN28+AN31</f>
        <v>0</v>
      </c>
      <c r="AO27" s="219">
        <f>AO28+AO31</f>
        <v>0</v>
      </c>
      <c r="AP27" s="219">
        <f t="shared" si="7"/>
        <v>0</v>
      </c>
      <c r="AQ27" s="221">
        <f>AL27+G27+Q27+V27</f>
        <v>35.5</v>
      </c>
      <c r="AR27" s="221">
        <f>AM27+H27+R27+W27</f>
        <v>35.5</v>
      </c>
      <c r="AS27" s="221">
        <f>AN27+I27+S27+X27</f>
        <v>35.5</v>
      </c>
      <c r="AT27" s="221">
        <f>AO27+J27+T27+Y27</f>
        <v>35.5</v>
      </c>
      <c r="AU27" s="219">
        <f t="shared" si="8"/>
        <v>142</v>
      </c>
      <c r="AV27" s="220"/>
      <c r="AW27" s="220"/>
      <c r="AX27" s="220"/>
      <c r="AY27" s="220"/>
      <c r="AZ27" s="219">
        <f t="shared" si="9"/>
        <v>0</v>
      </c>
      <c r="BA27" s="220"/>
      <c r="BB27" s="220"/>
      <c r="BC27" s="220"/>
      <c r="BD27" s="220"/>
      <c r="BE27" s="219">
        <f t="shared" si="10"/>
        <v>0</v>
      </c>
      <c r="BF27" s="220"/>
      <c r="BG27" s="220"/>
      <c r="BH27" s="220"/>
      <c r="BI27" s="220"/>
      <c r="BJ27" s="219">
        <f t="shared" si="11"/>
        <v>0</v>
      </c>
      <c r="BK27" s="220"/>
      <c r="BL27" s="220"/>
      <c r="BM27" s="220"/>
      <c r="BN27" s="220"/>
      <c r="BO27" s="219">
        <f t="shared" si="12"/>
        <v>0</v>
      </c>
      <c r="BP27" s="220"/>
      <c r="BQ27" s="220"/>
      <c r="BR27" s="220"/>
      <c r="BS27" s="220"/>
      <c r="BT27" s="219">
        <f t="shared" si="13"/>
        <v>0</v>
      </c>
      <c r="BU27" s="220"/>
      <c r="BV27" s="220"/>
      <c r="BW27" s="220"/>
      <c r="BX27" s="220"/>
      <c r="BY27" s="219">
        <f t="shared" si="14"/>
        <v>0</v>
      </c>
      <c r="BZ27" s="221">
        <f>BF27+BK27</f>
        <v>0</v>
      </c>
      <c r="CA27" s="221">
        <f>BG27+BL27</f>
        <v>0</v>
      </c>
      <c r="CB27" s="221">
        <f>BH27+BM27</f>
        <v>0</v>
      </c>
      <c r="CC27" s="221">
        <f>BI27+BN27</f>
        <v>0</v>
      </c>
      <c r="CD27" s="219">
        <f t="shared" si="15"/>
        <v>0</v>
      </c>
      <c r="CE27" s="220"/>
      <c r="CF27" s="220"/>
      <c r="CG27" s="220"/>
      <c r="CH27" s="220"/>
      <c r="CI27" s="219">
        <f t="shared" si="35"/>
        <v>0</v>
      </c>
      <c r="CJ27" s="221">
        <f>AL27+AQ27+AV27+BZ27+BA27</f>
        <v>35.5</v>
      </c>
      <c r="CK27" s="221">
        <f>AM27+AR27+AW27+CA27+BB27</f>
        <v>35.5</v>
      </c>
      <c r="CL27" s="221">
        <f>AN27+AS27+AX27+CB27+BC27</f>
        <v>35.5</v>
      </c>
      <c r="CM27" s="221">
        <f>AO27+AT27+AY27+CC27+BD27</f>
        <v>35.5</v>
      </c>
      <c r="CN27" s="219">
        <f t="shared" si="16"/>
        <v>142</v>
      </c>
      <c r="CO27" s="227"/>
    </row>
    <row r="28" spans="1:93" ht="12.75">
      <c r="A28" s="218">
        <v>300</v>
      </c>
      <c r="B28" s="219">
        <f>B29+B32</f>
        <v>0</v>
      </c>
      <c r="C28" s="219">
        <f>C29+C32</f>
        <v>0</v>
      </c>
      <c r="D28" s="219">
        <f>D29+D32</f>
        <v>0</v>
      </c>
      <c r="E28" s="219">
        <f>E29+E32</f>
        <v>0</v>
      </c>
      <c r="F28" s="219">
        <f t="shared" si="0"/>
        <v>0</v>
      </c>
      <c r="G28" s="219">
        <f>G29+G32</f>
        <v>0</v>
      </c>
      <c r="H28" s="219">
        <f>H29+H32</f>
        <v>0</v>
      </c>
      <c r="I28" s="219">
        <f>I29+I32</f>
        <v>0</v>
      </c>
      <c r="J28" s="219">
        <f>J29+J32</f>
        <v>0</v>
      </c>
      <c r="K28" s="219">
        <f t="shared" si="1"/>
        <v>0</v>
      </c>
      <c r="L28" s="219">
        <f>L29+L32</f>
        <v>13</v>
      </c>
      <c r="M28" s="219">
        <f>M29+M32</f>
        <v>13</v>
      </c>
      <c r="N28" s="219">
        <f>N29+N32</f>
        <v>3</v>
      </c>
      <c r="O28" s="219">
        <f>O29+O32</f>
        <v>3</v>
      </c>
      <c r="P28" s="219">
        <f t="shared" si="2"/>
        <v>32</v>
      </c>
      <c r="Q28" s="219">
        <f>Q29+Q32</f>
        <v>13</v>
      </c>
      <c r="R28" s="219">
        <f>R29+R32</f>
        <v>13</v>
      </c>
      <c r="S28" s="219">
        <f>S29+S32</f>
        <v>3</v>
      </c>
      <c r="T28" s="219">
        <f>T29+T32</f>
        <v>3</v>
      </c>
      <c r="U28" s="219">
        <f t="shared" si="34"/>
        <v>32</v>
      </c>
      <c r="V28" s="219">
        <f>V29+V32</f>
        <v>0</v>
      </c>
      <c r="W28" s="219">
        <f>W29+W32</f>
        <v>0</v>
      </c>
      <c r="X28" s="219">
        <f>X29+X32</f>
        <v>0</v>
      </c>
      <c r="Y28" s="219">
        <f>Y29+Y32</f>
        <v>0</v>
      </c>
      <c r="Z28" s="219">
        <f t="shared" si="41"/>
        <v>0</v>
      </c>
      <c r="AA28" s="219">
        <f>AA29+AA30</f>
        <v>0</v>
      </c>
      <c r="AB28" s="219">
        <f>AB29+AB30</f>
        <v>0</v>
      </c>
      <c r="AC28" s="219">
        <f>AC29+AC30</f>
        <v>0</v>
      </c>
      <c r="AD28" s="219">
        <f>AD29+AD30</f>
        <v>0</v>
      </c>
      <c r="AE28" s="219">
        <f t="shared" si="5"/>
        <v>0</v>
      </c>
      <c r="AF28" s="218">
        <v>310</v>
      </c>
      <c r="AG28" s="219">
        <f>AG29+AG30</f>
        <v>0</v>
      </c>
      <c r="AH28" s="219">
        <f>AH29+AH30</f>
        <v>0</v>
      </c>
      <c r="AI28" s="219">
        <f>AI29+AI30</f>
        <v>0</v>
      </c>
      <c r="AJ28" s="219">
        <f>AJ29+AJ30</f>
        <v>0</v>
      </c>
      <c r="AK28" s="219">
        <f t="shared" si="6"/>
        <v>0</v>
      </c>
      <c r="AL28" s="219">
        <f>AL29+AL30</f>
        <v>0</v>
      </c>
      <c r="AM28" s="219">
        <f>AM29+AM30</f>
        <v>0</v>
      </c>
      <c r="AN28" s="219">
        <f>AN29+AN30</f>
        <v>0</v>
      </c>
      <c r="AO28" s="219">
        <f>AO29+AO30</f>
        <v>0</v>
      </c>
      <c r="AP28" s="219">
        <f t="shared" si="7"/>
        <v>0</v>
      </c>
      <c r="AQ28" s="219">
        <f>AQ29+AQ32</f>
        <v>13</v>
      </c>
      <c r="AR28" s="219">
        <f>AR29+AR32</f>
        <v>13</v>
      </c>
      <c r="AS28" s="219">
        <f>AS29+AS32</f>
        <v>3</v>
      </c>
      <c r="AT28" s="219">
        <f>AT29+AT32</f>
        <v>3</v>
      </c>
      <c r="AU28" s="219">
        <f t="shared" si="8"/>
        <v>32</v>
      </c>
      <c r="AV28" s="219">
        <f>AV29+AV32</f>
        <v>4</v>
      </c>
      <c r="AW28" s="219">
        <f>AW29+AW32</f>
        <v>4</v>
      </c>
      <c r="AX28" s="219">
        <f>AX29+AX32</f>
        <v>4</v>
      </c>
      <c r="AY28" s="219">
        <f>AY29+AY32</f>
        <v>4</v>
      </c>
      <c r="AZ28" s="219">
        <f t="shared" si="9"/>
        <v>16</v>
      </c>
      <c r="BA28" s="219">
        <f>BA29+BA32</f>
        <v>2.5</v>
      </c>
      <c r="BB28" s="219">
        <f>BB29+BB32</f>
        <v>2.5</v>
      </c>
      <c r="BC28" s="219">
        <f>BC29+BC32</f>
        <v>2.5</v>
      </c>
      <c r="BD28" s="219">
        <f>BD29+BD32</f>
        <v>2.5</v>
      </c>
      <c r="BE28" s="219">
        <f t="shared" si="10"/>
        <v>10</v>
      </c>
      <c r="BF28" s="219">
        <f>BF29+BF32</f>
        <v>0</v>
      </c>
      <c r="BG28" s="219">
        <f>BG29+BG32</f>
        <v>0</v>
      </c>
      <c r="BH28" s="219">
        <f>BH29+BH32</f>
        <v>0</v>
      </c>
      <c r="BI28" s="219">
        <f>BI29+BI32</f>
        <v>0</v>
      </c>
      <c r="BJ28" s="219">
        <f t="shared" si="11"/>
        <v>0</v>
      </c>
      <c r="BK28" s="219">
        <f>BK29+BK32</f>
        <v>0</v>
      </c>
      <c r="BL28" s="219">
        <f>BL29+BL32</f>
        <v>0</v>
      </c>
      <c r="BM28" s="219">
        <f>BM29+BM32</f>
        <v>0</v>
      </c>
      <c r="BN28" s="219">
        <f>BN29+BN32</f>
        <v>0</v>
      </c>
      <c r="BO28" s="219">
        <f t="shared" si="12"/>
        <v>0</v>
      </c>
      <c r="BP28" s="219">
        <f>BP29+BP32</f>
        <v>0</v>
      </c>
      <c r="BQ28" s="219">
        <f>BQ29+BQ32</f>
        <v>0</v>
      </c>
      <c r="BR28" s="219">
        <f>BR29+BR32</f>
        <v>0</v>
      </c>
      <c r="BS28" s="219">
        <f>BS29+BS32</f>
        <v>0</v>
      </c>
      <c r="BT28" s="219">
        <f t="shared" si="13"/>
        <v>0</v>
      </c>
      <c r="BU28" s="219">
        <f>BU29+BU32</f>
        <v>0</v>
      </c>
      <c r="BV28" s="219">
        <f>BV29+BV32</f>
        <v>25</v>
      </c>
      <c r="BW28" s="219">
        <f>BW29+BW32</f>
        <v>25</v>
      </c>
      <c r="BX28" s="219">
        <f>BX29+BX32</f>
        <v>12.6</v>
      </c>
      <c r="BY28" s="219">
        <f t="shared" si="14"/>
        <v>62.6</v>
      </c>
      <c r="BZ28" s="219">
        <f>BZ29+BZ32</f>
        <v>0</v>
      </c>
      <c r="CA28" s="219">
        <f>CA29+CA32</f>
        <v>25</v>
      </c>
      <c r="CB28" s="219">
        <f>CB29+CB32</f>
        <v>25</v>
      </c>
      <c r="CC28" s="219">
        <f>CC29+CC32</f>
        <v>12.6</v>
      </c>
      <c r="CD28" s="219">
        <f t="shared" si="15"/>
        <v>62.6</v>
      </c>
      <c r="CE28" s="219">
        <f>CE29+CE32</f>
        <v>0</v>
      </c>
      <c r="CF28" s="219">
        <f>CF29+CF32</f>
        <v>0</v>
      </c>
      <c r="CG28" s="219">
        <f>CG29+CG32</f>
        <v>0</v>
      </c>
      <c r="CH28" s="219">
        <f>CH29+CH32</f>
        <v>0</v>
      </c>
      <c r="CI28" s="219">
        <f t="shared" si="35"/>
        <v>0</v>
      </c>
      <c r="CJ28" s="221">
        <f aca="true" t="shared" si="42" ref="CJ28:CM30">AL28+AQ28+BZ28+AV28+BA28</f>
        <v>19.5</v>
      </c>
      <c r="CK28" s="221">
        <f t="shared" si="42"/>
        <v>44.5</v>
      </c>
      <c r="CL28" s="221">
        <f t="shared" si="42"/>
        <v>34.5</v>
      </c>
      <c r="CM28" s="221">
        <f t="shared" si="42"/>
        <v>22.1</v>
      </c>
      <c r="CN28" s="219">
        <f t="shared" si="16"/>
        <v>120.6</v>
      </c>
      <c r="CO28" s="227"/>
    </row>
    <row r="29" spans="1:93" ht="12.75">
      <c r="A29" s="218">
        <v>310</v>
      </c>
      <c r="B29" s="219">
        <f>B30+B31</f>
        <v>0</v>
      </c>
      <c r="C29" s="219">
        <f>C30+C31</f>
        <v>0</v>
      </c>
      <c r="D29" s="219">
        <f>D30+D31</f>
        <v>0</v>
      </c>
      <c r="E29" s="219">
        <f>E30+E31</f>
        <v>0</v>
      </c>
      <c r="F29" s="219">
        <f t="shared" si="0"/>
        <v>0</v>
      </c>
      <c r="G29" s="219">
        <f>G30+G31</f>
        <v>0</v>
      </c>
      <c r="H29" s="219">
        <f>H30+H31</f>
        <v>0</v>
      </c>
      <c r="I29" s="219">
        <f>I30+I31</f>
        <v>0</v>
      </c>
      <c r="J29" s="219">
        <f>J30+J31</f>
        <v>0</v>
      </c>
      <c r="K29" s="219">
        <f t="shared" si="1"/>
        <v>0</v>
      </c>
      <c r="L29" s="219">
        <f>L30+L31</f>
        <v>10</v>
      </c>
      <c r="M29" s="219">
        <f>M30+M31</f>
        <v>10</v>
      </c>
      <c r="N29" s="219">
        <f>N30+N31</f>
        <v>0</v>
      </c>
      <c r="O29" s="219">
        <f>O30+O31</f>
        <v>0</v>
      </c>
      <c r="P29" s="219">
        <f t="shared" si="2"/>
        <v>20</v>
      </c>
      <c r="Q29" s="219">
        <f>Q30+Q31</f>
        <v>10</v>
      </c>
      <c r="R29" s="219">
        <f>R30+R31</f>
        <v>10</v>
      </c>
      <c r="S29" s="219">
        <f>S30+S31</f>
        <v>0</v>
      </c>
      <c r="T29" s="219">
        <f>T30+T31</f>
        <v>0</v>
      </c>
      <c r="U29" s="219">
        <f t="shared" si="34"/>
        <v>20</v>
      </c>
      <c r="V29" s="219">
        <f>V30+V31</f>
        <v>0</v>
      </c>
      <c r="W29" s="219">
        <f>W30+W31</f>
        <v>0</v>
      </c>
      <c r="X29" s="219">
        <f>X30+X31</f>
        <v>0</v>
      </c>
      <c r="Y29" s="219">
        <f>Y30+Y31</f>
        <v>0</v>
      </c>
      <c r="Z29" s="219">
        <f t="shared" si="41"/>
        <v>0</v>
      </c>
      <c r="AA29" s="220"/>
      <c r="AB29" s="220"/>
      <c r="AC29" s="220"/>
      <c r="AD29" s="220"/>
      <c r="AE29" s="219">
        <f t="shared" si="5"/>
        <v>0</v>
      </c>
      <c r="AF29" s="218" t="s">
        <v>161</v>
      </c>
      <c r="AG29" s="220"/>
      <c r="AH29" s="220"/>
      <c r="AI29" s="220"/>
      <c r="AJ29" s="220"/>
      <c r="AK29" s="219">
        <f t="shared" si="6"/>
        <v>0</v>
      </c>
      <c r="AL29" s="221">
        <f aca="true" t="shared" si="43" ref="AL29:AO30">AA29+AG29</f>
        <v>0</v>
      </c>
      <c r="AM29" s="221">
        <f t="shared" si="43"/>
        <v>0</v>
      </c>
      <c r="AN29" s="221">
        <f t="shared" si="43"/>
        <v>0</v>
      </c>
      <c r="AO29" s="221">
        <f t="shared" si="43"/>
        <v>0</v>
      </c>
      <c r="AP29" s="219">
        <f t="shared" si="7"/>
        <v>0</v>
      </c>
      <c r="AQ29" s="219">
        <f>AQ30+AQ31</f>
        <v>10</v>
      </c>
      <c r="AR29" s="219">
        <f>AR30+AR31</f>
        <v>10</v>
      </c>
      <c r="AS29" s="219">
        <f>AS30+AS31</f>
        <v>0</v>
      </c>
      <c r="AT29" s="219">
        <f>AT30+AT31</f>
        <v>0</v>
      </c>
      <c r="AU29" s="219">
        <f t="shared" si="8"/>
        <v>20</v>
      </c>
      <c r="AV29" s="219">
        <f>AV30+AV31</f>
        <v>0</v>
      </c>
      <c r="AW29" s="219">
        <f>AW30+AW31</f>
        <v>0</v>
      </c>
      <c r="AX29" s="219">
        <f>AX30+AX31</f>
        <v>0</v>
      </c>
      <c r="AY29" s="219">
        <f>AY30+AY31</f>
        <v>0</v>
      </c>
      <c r="AZ29" s="219">
        <f t="shared" si="9"/>
        <v>0</v>
      </c>
      <c r="BA29" s="219">
        <f>BA30+BA31</f>
        <v>0</v>
      </c>
      <c r="BB29" s="219">
        <f>BB30+BB31</f>
        <v>0</v>
      </c>
      <c r="BC29" s="219">
        <f>BC30+BC31</f>
        <v>0</v>
      </c>
      <c r="BD29" s="219">
        <f>BD30+BD31</f>
        <v>0</v>
      </c>
      <c r="BE29" s="219">
        <f t="shared" si="10"/>
        <v>0</v>
      </c>
      <c r="BF29" s="219">
        <f>BF30+BF31</f>
        <v>0</v>
      </c>
      <c r="BG29" s="219">
        <f>BG30+BG31</f>
        <v>0</v>
      </c>
      <c r="BH29" s="219">
        <f>BH30+BH31</f>
        <v>0</v>
      </c>
      <c r="BI29" s="219">
        <f>BI30+BI31</f>
        <v>0</v>
      </c>
      <c r="BJ29" s="219">
        <f t="shared" si="11"/>
        <v>0</v>
      </c>
      <c r="BK29" s="219">
        <f>BK30+BK31</f>
        <v>0</v>
      </c>
      <c r="BL29" s="219">
        <f>BL30+BL31</f>
        <v>0</v>
      </c>
      <c r="BM29" s="219">
        <f>BM30+BM31</f>
        <v>0</v>
      </c>
      <c r="BN29" s="219">
        <f>BN30+BN31</f>
        <v>0</v>
      </c>
      <c r="BO29" s="219">
        <f t="shared" si="12"/>
        <v>0</v>
      </c>
      <c r="BP29" s="219">
        <f>BP30+BP31</f>
        <v>0</v>
      </c>
      <c r="BQ29" s="219">
        <f>BQ30+BQ31</f>
        <v>0</v>
      </c>
      <c r="BR29" s="219">
        <f>BR30+BR31</f>
        <v>0</v>
      </c>
      <c r="BS29" s="219">
        <f>BS30+BS31</f>
        <v>0</v>
      </c>
      <c r="BT29" s="219">
        <f t="shared" si="13"/>
        <v>0</v>
      </c>
      <c r="BU29" s="219">
        <f>BU30+BU31</f>
        <v>0</v>
      </c>
      <c r="BV29" s="219">
        <f>BV30+BV31</f>
        <v>25</v>
      </c>
      <c r="BW29" s="219">
        <f>BW30+BW31</f>
        <v>25</v>
      </c>
      <c r="BX29" s="219">
        <f>BX30+BX31</f>
        <v>12.6</v>
      </c>
      <c r="BY29" s="219">
        <f t="shared" si="14"/>
        <v>62.6</v>
      </c>
      <c r="BZ29" s="219">
        <f>BZ30+BZ31</f>
        <v>0</v>
      </c>
      <c r="CA29" s="219">
        <f>CA30+CA31</f>
        <v>25</v>
      </c>
      <c r="CB29" s="219">
        <f>CB30+CB31</f>
        <v>25</v>
      </c>
      <c r="CC29" s="219">
        <f>CC30+CC31</f>
        <v>12.6</v>
      </c>
      <c r="CD29" s="219">
        <f t="shared" si="15"/>
        <v>62.6</v>
      </c>
      <c r="CE29" s="219">
        <f>CE30+CE31</f>
        <v>0</v>
      </c>
      <c r="CF29" s="219">
        <f>CF30+CF31</f>
        <v>0</v>
      </c>
      <c r="CG29" s="219">
        <f>CG30+CG31</f>
        <v>0</v>
      </c>
      <c r="CH29" s="219">
        <f>CH30+CH31</f>
        <v>0</v>
      </c>
      <c r="CI29" s="219">
        <f t="shared" si="35"/>
        <v>0</v>
      </c>
      <c r="CJ29" s="221">
        <f t="shared" si="42"/>
        <v>10</v>
      </c>
      <c r="CK29" s="221">
        <f t="shared" si="42"/>
        <v>35</v>
      </c>
      <c r="CL29" s="221">
        <f t="shared" si="42"/>
        <v>25</v>
      </c>
      <c r="CM29" s="221">
        <f t="shared" si="42"/>
        <v>12.6</v>
      </c>
      <c r="CN29" s="219">
        <f t="shared" si="16"/>
        <v>82.6</v>
      </c>
      <c r="CO29" s="227"/>
    </row>
    <row r="30" spans="1:93" ht="12.75">
      <c r="A30" s="218" t="s">
        <v>161</v>
      </c>
      <c r="B30" s="220"/>
      <c r="C30" s="220"/>
      <c r="D30" s="220"/>
      <c r="E30" s="220"/>
      <c r="F30" s="219">
        <f t="shared" si="0"/>
        <v>0</v>
      </c>
      <c r="G30" s="221">
        <f aca="true" t="shared" si="44" ref="G30:J31">B30</f>
        <v>0</v>
      </c>
      <c r="H30" s="221">
        <f t="shared" si="44"/>
        <v>0</v>
      </c>
      <c r="I30" s="221">
        <f t="shared" si="44"/>
        <v>0</v>
      </c>
      <c r="J30" s="221">
        <f t="shared" si="44"/>
        <v>0</v>
      </c>
      <c r="K30" s="219">
        <f t="shared" si="1"/>
        <v>0</v>
      </c>
      <c r="L30" s="220">
        <v>10</v>
      </c>
      <c r="M30" s="220">
        <v>10</v>
      </c>
      <c r="N30" s="220"/>
      <c r="O30" s="220"/>
      <c r="P30" s="219">
        <f t="shared" si="2"/>
        <v>20</v>
      </c>
      <c r="Q30" s="221">
        <f aca="true" t="shared" si="45" ref="Q30:T31">L30</f>
        <v>10</v>
      </c>
      <c r="R30" s="221">
        <f t="shared" si="45"/>
        <v>10</v>
      </c>
      <c r="S30" s="221">
        <f t="shared" si="45"/>
        <v>0</v>
      </c>
      <c r="T30" s="221">
        <f t="shared" si="45"/>
        <v>0</v>
      </c>
      <c r="U30" s="219">
        <f t="shared" si="34"/>
        <v>20</v>
      </c>
      <c r="V30" s="220"/>
      <c r="W30" s="220"/>
      <c r="X30" s="220"/>
      <c r="Y30" s="220"/>
      <c r="Z30" s="219">
        <f t="shared" si="41"/>
        <v>0</v>
      </c>
      <c r="AA30" s="220"/>
      <c r="AB30" s="220"/>
      <c r="AC30" s="220"/>
      <c r="AD30" s="220"/>
      <c r="AE30" s="219">
        <f t="shared" si="5"/>
        <v>0</v>
      </c>
      <c r="AF30" s="218" t="s">
        <v>162</v>
      </c>
      <c r="AG30" s="220"/>
      <c r="AH30" s="220"/>
      <c r="AI30" s="220"/>
      <c r="AJ30" s="220"/>
      <c r="AK30" s="219">
        <f t="shared" si="6"/>
        <v>0</v>
      </c>
      <c r="AL30" s="221">
        <f t="shared" si="43"/>
        <v>0</v>
      </c>
      <c r="AM30" s="221">
        <f t="shared" si="43"/>
        <v>0</v>
      </c>
      <c r="AN30" s="221">
        <f t="shared" si="43"/>
        <v>0</v>
      </c>
      <c r="AO30" s="221">
        <f t="shared" si="43"/>
        <v>0</v>
      </c>
      <c r="AP30" s="219">
        <f t="shared" si="7"/>
        <v>0</v>
      </c>
      <c r="AQ30" s="221">
        <f>AL30+G30+Q30</f>
        <v>10</v>
      </c>
      <c r="AR30" s="221">
        <f>AM30+H30+R30</f>
        <v>10</v>
      </c>
      <c r="AS30" s="221">
        <f>AN30+I30+S30</f>
        <v>0</v>
      </c>
      <c r="AT30" s="221">
        <f>AO30+J30+T30</f>
        <v>0</v>
      </c>
      <c r="AU30" s="219">
        <f t="shared" si="8"/>
        <v>20</v>
      </c>
      <c r="AV30" s="220"/>
      <c r="AW30" s="220"/>
      <c r="AX30" s="220"/>
      <c r="AY30" s="220"/>
      <c r="AZ30" s="219">
        <f t="shared" si="9"/>
        <v>0</v>
      </c>
      <c r="BA30" s="220"/>
      <c r="BB30" s="220"/>
      <c r="BC30" s="220"/>
      <c r="BD30" s="220"/>
      <c r="BE30" s="219">
        <f t="shared" si="10"/>
        <v>0</v>
      </c>
      <c r="BF30" s="220"/>
      <c r="BG30" s="220"/>
      <c r="BH30" s="220"/>
      <c r="BI30" s="220"/>
      <c r="BJ30" s="219">
        <f t="shared" si="11"/>
        <v>0</v>
      </c>
      <c r="BK30" s="220"/>
      <c r="BL30" s="220"/>
      <c r="BM30" s="220"/>
      <c r="BN30" s="220"/>
      <c r="BO30" s="219">
        <f t="shared" si="12"/>
        <v>0</v>
      </c>
      <c r="BP30" s="220"/>
      <c r="BQ30" s="220"/>
      <c r="BR30" s="220"/>
      <c r="BS30" s="220"/>
      <c r="BT30" s="219">
        <f t="shared" si="13"/>
        <v>0</v>
      </c>
      <c r="BU30" s="220"/>
      <c r="BV30" s="220">
        <v>25</v>
      </c>
      <c r="BW30" s="220">
        <v>25</v>
      </c>
      <c r="BX30" s="220">
        <v>12.6</v>
      </c>
      <c r="BY30" s="219">
        <f t="shared" si="14"/>
        <v>62.6</v>
      </c>
      <c r="BZ30" s="221">
        <f>BF30+BK30+BU30</f>
        <v>0</v>
      </c>
      <c r="CA30" s="221">
        <f>BG30+BL30+BV30</f>
        <v>25</v>
      </c>
      <c r="CB30" s="221">
        <f>BH30+BM30+BW30</f>
        <v>25</v>
      </c>
      <c r="CC30" s="221">
        <f>BI30+BN30+BX30</f>
        <v>12.6</v>
      </c>
      <c r="CD30" s="219">
        <f t="shared" si="15"/>
        <v>62.6</v>
      </c>
      <c r="CE30" s="220"/>
      <c r="CF30" s="220"/>
      <c r="CG30" s="220"/>
      <c r="CH30" s="220"/>
      <c r="CI30" s="219">
        <f t="shared" si="35"/>
        <v>0</v>
      </c>
      <c r="CJ30" s="221">
        <f t="shared" si="42"/>
        <v>10</v>
      </c>
      <c r="CK30" s="221">
        <f t="shared" si="42"/>
        <v>35</v>
      </c>
      <c r="CL30" s="221">
        <f t="shared" si="42"/>
        <v>25</v>
      </c>
      <c r="CM30" s="221">
        <f t="shared" si="42"/>
        <v>12.6</v>
      </c>
      <c r="CN30" s="219">
        <f t="shared" si="16"/>
        <v>82.6</v>
      </c>
      <c r="CO30" s="227"/>
    </row>
    <row r="31" spans="1:93" ht="12.75">
      <c r="A31" s="218" t="s">
        <v>162</v>
      </c>
      <c r="B31" s="220"/>
      <c r="C31" s="220"/>
      <c r="D31" s="220"/>
      <c r="E31" s="220"/>
      <c r="F31" s="219">
        <f t="shared" si="0"/>
        <v>0</v>
      </c>
      <c r="G31" s="221">
        <f t="shared" si="44"/>
        <v>0</v>
      </c>
      <c r="H31" s="221">
        <f t="shared" si="44"/>
        <v>0</v>
      </c>
      <c r="I31" s="221">
        <f t="shared" si="44"/>
        <v>0</v>
      </c>
      <c r="J31" s="221">
        <f t="shared" si="44"/>
        <v>0</v>
      </c>
      <c r="K31" s="219">
        <f t="shared" si="1"/>
        <v>0</v>
      </c>
      <c r="L31" s="220"/>
      <c r="M31" s="220"/>
      <c r="N31" s="220"/>
      <c r="O31" s="220"/>
      <c r="P31" s="219">
        <f t="shared" si="2"/>
        <v>0</v>
      </c>
      <c r="Q31" s="221">
        <f t="shared" si="45"/>
        <v>0</v>
      </c>
      <c r="R31" s="221">
        <f t="shared" si="45"/>
        <v>0</v>
      </c>
      <c r="S31" s="221">
        <f t="shared" si="45"/>
        <v>0</v>
      </c>
      <c r="T31" s="221">
        <f t="shared" si="45"/>
        <v>0</v>
      </c>
      <c r="U31" s="219">
        <f t="shared" si="34"/>
        <v>0</v>
      </c>
      <c r="V31" s="220"/>
      <c r="W31" s="220"/>
      <c r="X31" s="220"/>
      <c r="Y31" s="220"/>
      <c r="Z31" s="219">
        <f t="shared" si="41"/>
        <v>0</v>
      </c>
      <c r="AA31" s="219">
        <f>AA32+AA33+AA34+AA35+AA36</f>
        <v>0</v>
      </c>
      <c r="AB31" s="219">
        <f>AB32+AB33+AB34+AB35+AB36</f>
        <v>0</v>
      </c>
      <c r="AC31" s="219">
        <f>AC32+AC33+AC34+AC35+AC36</f>
        <v>0</v>
      </c>
      <c r="AD31" s="219">
        <f>AD32+AD33+AD34+AD35+AD36</f>
        <v>0</v>
      </c>
      <c r="AE31" s="219">
        <f t="shared" si="5"/>
        <v>0</v>
      </c>
      <c r="AF31" s="218">
        <v>340</v>
      </c>
      <c r="AG31" s="219">
        <f>AG32+AG33+AG34+AG35+AG36</f>
        <v>0</v>
      </c>
      <c r="AH31" s="219">
        <f>AH32+AH33+AH34+AH35+AH36</f>
        <v>0</v>
      </c>
      <c r="AI31" s="219">
        <f>AI32+AI33+AI34+AI35+AI36</f>
        <v>0</v>
      </c>
      <c r="AJ31" s="219">
        <f>AJ32+AJ33+AJ34+AJ35+AJ36</f>
        <v>0</v>
      </c>
      <c r="AK31" s="219">
        <f t="shared" si="6"/>
        <v>0</v>
      </c>
      <c r="AL31" s="219">
        <f>AL32+AL33+AL34+AL35+AL36</f>
        <v>0</v>
      </c>
      <c r="AM31" s="219">
        <f>AM32+AM33+AM34+AM35+AM36</f>
        <v>0</v>
      </c>
      <c r="AN31" s="219">
        <f>AN32+AN33+AN34+AN35+AN36</f>
        <v>0</v>
      </c>
      <c r="AO31" s="219">
        <f>AO32+AO33+AO34+AO35+AO36</f>
        <v>0</v>
      </c>
      <c r="AP31" s="219">
        <f t="shared" si="7"/>
        <v>0</v>
      </c>
      <c r="AQ31" s="221">
        <f>AL31+W31+H31+R31</f>
        <v>0</v>
      </c>
      <c r="AR31" s="221">
        <f>AM31+X31+I31+S31</f>
        <v>0</v>
      </c>
      <c r="AS31" s="221">
        <f>AN31+Y31+J31+T31</f>
        <v>0</v>
      </c>
      <c r="AT31" s="221">
        <f>AO31+Z31+K31+U31</f>
        <v>0</v>
      </c>
      <c r="AU31" s="219">
        <f t="shared" si="8"/>
        <v>0</v>
      </c>
      <c r="AV31" s="220"/>
      <c r="AW31" s="220"/>
      <c r="AX31" s="220"/>
      <c r="AY31" s="220"/>
      <c r="AZ31" s="219">
        <f t="shared" si="9"/>
        <v>0</v>
      </c>
      <c r="BA31" s="220"/>
      <c r="BB31" s="220"/>
      <c r="BC31" s="220"/>
      <c r="BD31" s="220"/>
      <c r="BE31" s="219">
        <f t="shared" si="10"/>
        <v>0</v>
      </c>
      <c r="BF31" s="220"/>
      <c r="BG31" s="220"/>
      <c r="BH31" s="220"/>
      <c r="BI31" s="220"/>
      <c r="BJ31" s="219">
        <f t="shared" si="11"/>
        <v>0</v>
      </c>
      <c r="BK31" s="220"/>
      <c r="BL31" s="220"/>
      <c r="BM31" s="220"/>
      <c r="BN31" s="220"/>
      <c r="BO31" s="219">
        <f t="shared" si="12"/>
        <v>0</v>
      </c>
      <c r="BP31" s="220"/>
      <c r="BQ31" s="220"/>
      <c r="BR31" s="220"/>
      <c r="BS31" s="220"/>
      <c r="BT31" s="219">
        <f t="shared" si="13"/>
        <v>0</v>
      </c>
      <c r="BU31" s="220"/>
      <c r="BV31" s="220"/>
      <c r="BW31" s="220"/>
      <c r="BX31" s="220"/>
      <c r="BY31" s="219">
        <f t="shared" si="14"/>
        <v>0</v>
      </c>
      <c r="BZ31" s="221">
        <f>BF31+BK31</f>
        <v>0</v>
      </c>
      <c r="CA31" s="221">
        <f>BG31+BL31</f>
        <v>0</v>
      </c>
      <c r="CB31" s="221">
        <f>BH31+BM31</f>
        <v>0</v>
      </c>
      <c r="CC31" s="221">
        <f>BI31+BN31</f>
        <v>0</v>
      </c>
      <c r="CD31" s="219">
        <f t="shared" si="15"/>
        <v>0</v>
      </c>
      <c r="CE31" s="220"/>
      <c r="CF31" s="220"/>
      <c r="CG31" s="220"/>
      <c r="CH31" s="220"/>
      <c r="CI31" s="219">
        <f t="shared" si="35"/>
        <v>0</v>
      </c>
      <c r="CJ31" s="221">
        <f aca="true" t="shared" si="46" ref="CJ31:CJ39">AL31+AQ31+BZ31</f>
        <v>0</v>
      </c>
      <c r="CK31" s="221">
        <f t="shared" si="22"/>
        <v>0</v>
      </c>
      <c r="CL31" s="221">
        <f t="shared" si="22"/>
        <v>0</v>
      </c>
      <c r="CM31" s="221">
        <f t="shared" si="22"/>
        <v>0</v>
      </c>
      <c r="CN31" s="219">
        <f t="shared" si="16"/>
        <v>0</v>
      </c>
      <c r="CO31" s="227"/>
    </row>
    <row r="32" spans="1:93" ht="12.75">
      <c r="A32" s="218">
        <v>340</v>
      </c>
      <c r="B32" s="219">
        <f>B33+B34+B35+B36+B37</f>
        <v>0</v>
      </c>
      <c r="C32" s="219">
        <f>C33+C34+C35+C36+C37</f>
        <v>0</v>
      </c>
      <c r="D32" s="219">
        <f>D33+D34+D35+D36+D37</f>
        <v>0</v>
      </c>
      <c r="E32" s="219">
        <f>E33+E34+E35+E36+E37</f>
        <v>0</v>
      </c>
      <c r="F32" s="219">
        <f t="shared" si="0"/>
        <v>0</v>
      </c>
      <c r="G32" s="219">
        <f>G33+G34+G35+G36+G37</f>
        <v>0</v>
      </c>
      <c r="H32" s="219">
        <f>H33+H34+H35+H36+H37</f>
        <v>0</v>
      </c>
      <c r="I32" s="219">
        <f>I33+I34+I35+I36+I37</f>
        <v>0</v>
      </c>
      <c r="J32" s="219">
        <f>J33+J34+J35+J36+J37</f>
        <v>0</v>
      </c>
      <c r="K32" s="219">
        <f t="shared" si="1"/>
        <v>0</v>
      </c>
      <c r="L32" s="219">
        <f>L33+L34+L35+L36+L37</f>
        <v>3</v>
      </c>
      <c r="M32" s="219">
        <f>M33+M34+M35+M36+M37</f>
        <v>3</v>
      </c>
      <c r="N32" s="219">
        <f>N33+N34+N35+N36+N37</f>
        <v>3</v>
      </c>
      <c r="O32" s="219">
        <f>O33+O34+O35+O36+O37</f>
        <v>3</v>
      </c>
      <c r="P32" s="219">
        <f t="shared" si="2"/>
        <v>12</v>
      </c>
      <c r="Q32" s="219">
        <f>Q33+Q34+Q35+Q36+Q37</f>
        <v>3</v>
      </c>
      <c r="R32" s="219">
        <f>R33+R34+R35+R36+R37</f>
        <v>3</v>
      </c>
      <c r="S32" s="219">
        <f>S33+S34+S35+S36+S37</f>
        <v>3</v>
      </c>
      <c r="T32" s="219">
        <f>T33+T34+T35+T36+T37</f>
        <v>3</v>
      </c>
      <c r="U32" s="219">
        <f t="shared" si="34"/>
        <v>12</v>
      </c>
      <c r="V32" s="219">
        <f>V33+V34+V35+V36+V37</f>
        <v>0</v>
      </c>
      <c r="W32" s="219">
        <f>W33+W34+W35+W36+W37</f>
        <v>0</v>
      </c>
      <c r="X32" s="219">
        <f>X33+X34+X35+X36+X37</f>
        <v>0</v>
      </c>
      <c r="Y32" s="219">
        <f>Y33+Y34+Y35+Y36+Y37</f>
        <v>0</v>
      </c>
      <c r="Z32" s="219">
        <f t="shared" si="41"/>
        <v>0</v>
      </c>
      <c r="AA32" s="220"/>
      <c r="AB32" s="220"/>
      <c r="AC32" s="220"/>
      <c r="AD32" s="220"/>
      <c r="AE32" s="219">
        <f t="shared" si="5"/>
        <v>0</v>
      </c>
      <c r="AF32" s="218" t="s">
        <v>163</v>
      </c>
      <c r="AG32" s="220"/>
      <c r="AH32" s="220"/>
      <c r="AI32" s="220"/>
      <c r="AJ32" s="220"/>
      <c r="AK32" s="219">
        <f t="shared" si="6"/>
        <v>0</v>
      </c>
      <c r="AL32" s="221">
        <f aca="true" t="shared" si="47" ref="AL32:AO38">AA32+AG32</f>
        <v>0</v>
      </c>
      <c r="AM32" s="221">
        <f t="shared" si="47"/>
        <v>0</v>
      </c>
      <c r="AN32" s="221">
        <f t="shared" si="47"/>
        <v>0</v>
      </c>
      <c r="AO32" s="221">
        <f t="shared" si="47"/>
        <v>0</v>
      </c>
      <c r="AP32" s="219">
        <f t="shared" si="7"/>
        <v>0</v>
      </c>
      <c r="AQ32" s="219">
        <f>AQ33+AQ34+AQ35+AQ36+AQ37</f>
        <v>3</v>
      </c>
      <c r="AR32" s="219">
        <f>AR33+AR34+AR35+AR36+AR37</f>
        <v>3</v>
      </c>
      <c r="AS32" s="219">
        <f>AS33+AS34+AS35+AS36+AS37</f>
        <v>3</v>
      </c>
      <c r="AT32" s="219">
        <f>AT33+AT34+AT35+AT36+AT37</f>
        <v>3</v>
      </c>
      <c r="AU32" s="219">
        <f t="shared" si="8"/>
        <v>12</v>
      </c>
      <c r="AV32" s="219">
        <f>AV33+AV34+AV35+AV36+AV37</f>
        <v>4</v>
      </c>
      <c r="AW32" s="219">
        <f>AW33+AW34+AW35+AW36+AW37</f>
        <v>4</v>
      </c>
      <c r="AX32" s="219">
        <f>AX33+AX34+AX35+AX36+AX37</f>
        <v>4</v>
      </c>
      <c r="AY32" s="219">
        <f>AY33+AY34+AY35+AY36+AY37</f>
        <v>4</v>
      </c>
      <c r="AZ32" s="219">
        <f t="shared" si="9"/>
        <v>16</v>
      </c>
      <c r="BA32" s="219">
        <f>BA33+BA34+BA35+BA36+BA37</f>
        <v>2.5</v>
      </c>
      <c r="BB32" s="219">
        <f>BB33+BB34+BB35+BB36+BB37</f>
        <v>2.5</v>
      </c>
      <c r="BC32" s="219">
        <f>BC33+BC34+BC35+BC36+BC37</f>
        <v>2.5</v>
      </c>
      <c r="BD32" s="219">
        <f>BD33+BD34+BD35+BD36+BD37</f>
        <v>2.5</v>
      </c>
      <c r="BE32" s="219">
        <f t="shared" si="10"/>
        <v>10</v>
      </c>
      <c r="BF32" s="219">
        <f>BF33+BF34+BF35+BF36+BF37</f>
        <v>0</v>
      </c>
      <c r="BG32" s="219">
        <f>BG33+BG34+BG35+BG36+BG37</f>
        <v>0</v>
      </c>
      <c r="BH32" s="219">
        <f>BH33+BH34+BH35+BH36+BH37</f>
        <v>0</v>
      </c>
      <c r="BI32" s="219">
        <f>BI33+BI34+BI35+BI36+BI37</f>
        <v>0</v>
      </c>
      <c r="BJ32" s="219">
        <f t="shared" si="11"/>
        <v>0</v>
      </c>
      <c r="BK32" s="219">
        <f>BK33+BK34+BK35+BK36+BK37</f>
        <v>0</v>
      </c>
      <c r="BL32" s="219">
        <f>BL33+BL34+BL35+BL36+BL37</f>
        <v>0</v>
      </c>
      <c r="BM32" s="219">
        <f>BM33+BM34+BM35+BM36+BM37</f>
        <v>0</v>
      </c>
      <c r="BN32" s="219">
        <f>BN33+BN34+BN35+BN36+BN37</f>
        <v>0</v>
      </c>
      <c r="BO32" s="219">
        <f t="shared" si="12"/>
        <v>0</v>
      </c>
      <c r="BP32" s="219">
        <f>BP33+BP34+BP35+BP36+BP37</f>
        <v>0</v>
      </c>
      <c r="BQ32" s="219">
        <f>BQ33+BQ34+BQ35+BQ36+BQ37</f>
        <v>0</v>
      </c>
      <c r="BR32" s="219">
        <f>BR33+BR34+BR35+BR36+BR37</f>
        <v>0</v>
      </c>
      <c r="BS32" s="219">
        <f>BS33+BS34+BS35+BS36+BS37</f>
        <v>0</v>
      </c>
      <c r="BT32" s="219">
        <f t="shared" si="13"/>
        <v>0</v>
      </c>
      <c r="BU32" s="219">
        <f>BU33+BU34+BU35+BU36+BU37</f>
        <v>0</v>
      </c>
      <c r="BV32" s="219">
        <f>BV33+BV34+BV35+BV36+BV37</f>
        <v>0</v>
      </c>
      <c r="BW32" s="219">
        <f>BW33+BW34+BW35+BW36+BW37</f>
        <v>0</v>
      </c>
      <c r="BX32" s="219">
        <f>BX33+BX34+BX35+BX36+BX37</f>
        <v>0</v>
      </c>
      <c r="BY32" s="219">
        <f t="shared" si="14"/>
        <v>0</v>
      </c>
      <c r="BZ32" s="219">
        <f>BZ33+BZ34+BZ35+BZ36+BZ37</f>
        <v>0</v>
      </c>
      <c r="CA32" s="219">
        <f>CA33+CA34+CA35+CA36+CA37</f>
        <v>0</v>
      </c>
      <c r="CB32" s="219">
        <f>CB33+CB34+CB35+CB36+CB37</f>
        <v>0</v>
      </c>
      <c r="CC32" s="219">
        <f>CC33+CC34+CC35+CC36+CC37</f>
        <v>0</v>
      </c>
      <c r="CD32" s="219">
        <f t="shared" si="15"/>
        <v>0</v>
      </c>
      <c r="CE32" s="219">
        <f>CE33+CE34+CE35+CE36+CE37</f>
        <v>0</v>
      </c>
      <c r="CF32" s="219">
        <f>CF33+CF34+CF35+CF36+CF37</f>
        <v>0</v>
      </c>
      <c r="CG32" s="219">
        <f>CG33+CG34+CG35+CG36+CG37</f>
        <v>0</v>
      </c>
      <c r="CH32" s="219">
        <f>CH33+CH34+CH35+CH36+CH37</f>
        <v>0</v>
      </c>
      <c r="CI32" s="219">
        <f t="shared" si="35"/>
        <v>0</v>
      </c>
      <c r="CJ32" s="221">
        <f>AL32+AQ32+BZ32+AV32+BA32</f>
        <v>9.5</v>
      </c>
      <c r="CK32" s="221">
        <f>AM32+AR32+CA32+AW32+BB32</f>
        <v>9.5</v>
      </c>
      <c r="CL32" s="221">
        <f>AN32+AS32+CB32+AX32+BC32</f>
        <v>9.5</v>
      </c>
      <c r="CM32" s="221">
        <f>AO32+AT32+CC32+AY32+BD32</f>
        <v>9.5</v>
      </c>
      <c r="CN32" s="219">
        <f t="shared" si="16"/>
        <v>38</v>
      </c>
      <c r="CO32" s="227"/>
    </row>
    <row r="33" spans="1:93" ht="12.75">
      <c r="A33" s="218" t="s">
        <v>163</v>
      </c>
      <c r="B33" s="220"/>
      <c r="C33" s="220"/>
      <c r="D33" s="220"/>
      <c r="E33" s="220"/>
      <c r="F33" s="219">
        <f t="shared" si="0"/>
        <v>0</v>
      </c>
      <c r="G33" s="221">
        <f>B33</f>
        <v>0</v>
      </c>
      <c r="H33" s="221">
        <f>C33</f>
        <v>0</v>
      </c>
      <c r="I33" s="221">
        <f>D33</f>
        <v>0</v>
      </c>
      <c r="J33" s="221">
        <f>E33</f>
        <v>0</v>
      </c>
      <c r="K33" s="219">
        <f t="shared" si="1"/>
        <v>0</v>
      </c>
      <c r="L33" s="220"/>
      <c r="M33" s="220"/>
      <c r="N33" s="220"/>
      <c r="O33" s="220"/>
      <c r="P33" s="219">
        <f t="shared" si="2"/>
        <v>0</v>
      </c>
      <c r="Q33" s="221">
        <f>L33</f>
        <v>0</v>
      </c>
      <c r="R33" s="221">
        <f aca="true" t="shared" si="48" ref="R33:T39">M33</f>
        <v>0</v>
      </c>
      <c r="S33" s="221">
        <f t="shared" si="48"/>
        <v>0</v>
      </c>
      <c r="T33" s="221">
        <f t="shared" si="48"/>
        <v>0</v>
      </c>
      <c r="U33" s="219">
        <f t="shared" si="34"/>
        <v>0</v>
      </c>
      <c r="V33" s="220"/>
      <c r="W33" s="220"/>
      <c r="X33" s="220"/>
      <c r="Y33" s="220"/>
      <c r="Z33" s="219">
        <f t="shared" si="41"/>
        <v>0</v>
      </c>
      <c r="AA33" s="220"/>
      <c r="AB33" s="220"/>
      <c r="AC33" s="220"/>
      <c r="AD33" s="220"/>
      <c r="AE33" s="219">
        <f t="shared" si="5"/>
        <v>0</v>
      </c>
      <c r="AF33" s="218" t="s">
        <v>164</v>
      </c>
      <c r="AG33" s="220"/>
      <c r="AH33" s="220"/>
      <c r="AI33" s="220"/>
      <c r="AJ33" s="220"/>
      <c r="AK33" s="219">
        <f t="shared" si="6"/>
        <v>0</v>
      </c>
      <c r="AL33" s="221">
        <f t="shared" si="47"/>
        <v>0</v>
      </c>
      <c r="AM33" s="221">
        <f t="shared" si="47"/>
        <v>0</v>
      </c>
      <c r="AN33" s="221">
        <f t="shared" si="47"/>
        <v>0</v>
      </c>
      <c r="AO33" s="221">
        <f t="shared" si="47"/>
        <v>0</v>
      </c>
      <c r="AP33" s="219">
        <f t="shared" si="7"/>
        <v>0</v>
      </c>
      <c r="AQ33" s="221">
        <f>AL33+W33+H33+R33</f>
        <v>0</v>
      </c>
      <c r="AR33" s="221">
        <f>AM33+X33+I33+S33</f>
        <v>0</v>
      </c>
      <c r="AS33" s="221">
        <f>AN33+Y33+J33+T33</f>
        <v>0</v>
      </c>
      <c r="AT33" s="221">
        <f>AO33+Z33+K33+U33</f>
        <v>0</v>
      </c>
      <c r="AU33" s="219">
        <f t="shared" si="8"/>
        <v>0</v>
      </c>
      <c r="AV33" s="220"/>
      <c r="AW33" s="220"/>
      <c r="AX33" s="220"/>
      <c r="AY33" s="220"/>
      <c r="AZ33" s="219">
        <f t="shared" si="9"/>
        <v>0</v>
      </c>
      <c r="BA33" s="220"/>
      <c r="BB33" s="220"/>
      <c r="BC33" s="220"/>
      <c r="BD33" s="220"/>
      <c r="BE33" s="219">
        <f t="shared" si="10"/>
        <v>0</v>
      </c>
      <c r="BF33" s="220"/>
      <c r="BG33" s="220"/>
      <c r="BH33" s="220"/>
      <c r="BI33" s="220"/>
      <c r="BJ33" s="219">
        <f t="shared" si="11"/>
        <v>0</v>
      </c>
      <c r="BK33" s="220"/>
      <c r="BL33" s="220"/>
      <c r="BM33" s="220"/>
      <c r="BN33" s="220"/>
      <c r="BO33" s="219">
        <f t="shared" si="12"/>
        <v>0</v>
      </c>
      <c r="BP33" s="220"/>
      <c r="BQ33" s="220"/>
      <c r="BR33" s="220"/>
      <c r="BS33" s="220"/>
      <c r="BT33" s="219">
        <f t="shared" si="13"/>
        <v>0</v>
      </c>
      <c r="BU33" s="220"/>
      <c r="BV33" s="220"/>
      <c r="BW33" s="220"/>
      <c r="BX33" s="220"/>
      <c r="BY33" s="219">
        <f t="shared" si="14"/>
        <v>0</v>
      </c>
      <c r="BZ33" s="221">
        <f aca="true" t="shared" si="49" ref="BZ33:CC39">BF33+BK33</f>
        <v>0</v>
      </c>
      <c r="CA33" s="221">
        <f t="shared" si="49"/>
        <v>0</v>
      </c>
      <c r="CB33" s="221">
        <f t="shared" si="49"/>
        <v>0</v>
      </c>
      <c r="CC33" s="221">
        <f t="shared" si="49"/>
        <v>0</v>
      </c>
      <c r="CD33" s="219">
        <f t="shared" si="15"/>
        <v>0</v>
      </c>
      <c r="CE33" s="220"/>
      <c r="CF33" s="220"/>
      <c r="CG33" s="220"/>
      <c r="CH33" s="220"/>
      <c r="CI33" s="219">
        <f t="shared" si="35"/>
        <v>0</v>
      </c>
      <c r="CJ33" s="221">
        <f t="shared" si="46"/>
        <v>0</v>
      </c>
      <c r="CK33" s="221">
        <f t="shared" si="22"/>
        <v>0</v>
      </c>
      <c r="CL33" s="221">
        <f t="shared" si="22"/>
        <v>0</v>
      </c>
      <c r="CM33" s="221">
        <f t="shared" si="22"/>
        <v>0</v>
      </c>
      <c r="CN33" s="219">
        <f t="shared" si="16"/>
        <v>0</v>
      </c>
      <c r="CO33" s="227"/>
    </row>
    <row r="34" spans="1:93" ht="12.75">
      <c r="A34" s="218" t="s">
        <v>164</v>
      </c>
      <c r="B34" s="220"/>
      <c r="C34" s="220"/>
      <c r="D34" s="220"/>
      <c r="E34" s="220"/>
      <c r="F34" s="219">
        <f t="shared" si="0"/>
        <v>0</v>
      </c>
      <c r="G34" s="221">
        <f aca="true" t="shared" si="50" ref="G34:J39">B34</f>
        <v>0</v>
      </c>
      <c r="H34" s="221">
        <f t="shared" si="50"/>
        <v>0</v>
      </c>
      <c r="I34" s="221">
        <f t="shared" si="50"/>
        <v>0</v>
      </c>
      <c r="J34" s="221">
        <f t="shared" si="50"/>
        <v>0</v>
      </c>
      <c r="K34" s="219">
        <f t="shared" si="1"/>
        <v>0</v>
      </c>
      <c r="L34" s="220"/>
      <c r="M34" s="220"/>
      <c r="N34" s="220"/>
      <c r="O34" s="220"/>
      <c r="P34" s="219">
        <f t="shared" si="2"/>
        <v>0</v>
      </c>
      <c r="Q34" s="221">
        <f aca="true" t="shared" si="51" ref="Q34:Q39">L34</f>
        <v>0</v>
      </c>
      <c r="R34" s="221">
        <f t="shared" si="48"/>
        <v>0</v>
      </c>
      <c r="S34" s="221">
        <f t="shared" si="48"/>
        <v>0</v>
      </c>
      <c r="T34" s="221">
        <f t="shared" si="48"/>
        <v>0</v>
      </c>
      <c r="U34" s="219">
        <f t="shared" si="34"/>
        <v>0</v>
      </c>
      <c r="V34" s="220"/>
      <c r="W34" s="220"/>
      <c r="X34" s="220"/>
      <c r="Y34" s="220"/>
      <c r="Z34" s="219">
        <f t="shared" si="41"/>
        <v>0</v>
      </c>
      <c r="AA34" s="220"/>
      <c r="AB34" s="220"/>
      <c r="AC34" s="220"/>
      <c r="AD34" s="220"/>
      <c r="AE34" s="219">
        <f t="shared" si="5"/>
        <v>0</v>
      </c>
      <c r="AF34" s="218" t="s">
        <v>165</v>
      </c>
      <c r="AG34" s="220"/>
      <c r="AH34" s="220"/>
      <c r="AI34" s="220"/>
      <c r="AJ34" s="220"/>
      <c r="AK34" s="219">
        <f t="shared" si="6"/>
        <v>0</v>
      </c>
      <c r="AL34" s="221">
        <f t="shared" si="47"/>
        <v>0</v>
      </c>
      <c r="AM34" s="221">
        <f t="shared" si="47"/>
        <v>0</v>
      </c>
      <c r="AN34" s="221">
        <f t="shared" si="47"/>
        <v>0</v>
      </c>
      <c r="AO34" s="221">
        <f t="shared" si="47"/>
        <v>0</v>
      </c>
      <c r="AP34" s="219">
        <f t="shared" si="7"/>
        <v>0</v>
      </c>
      <c r="AQ34" s="221">
        <f aca="true" t="shared" si="52" ref="AQ34:AT39">AL34+W34+H34+R34</f>
        <v>0</v>
      </c>
      <c r="AR34" s="221">
        <f t="shared" si="52"/>
        <v>0</v>
      </c>
      <c r="AS34" s="221">
        <f t="shared" si="52"/>
        <v>0</v>
      </c>
      <c r="AT34" s="221">
        <f t="shared" si="52"/>
        <v>0</v>
      </c>
      <c r="AU34" s="219">
        <f t="shared" si="8"/>
        <v>0</v>
      </c>
      <c r="AV34" s="220"/>
      <c r="AW34" s="220"/>
      <c r="AX34" s="220"/>
      <c r="AY34" s="220"/>
      <c r="AZ34" s="219">
        <f t="shared" si="9"/>
        <v>0</v>
      </c>
      <c r="BA34" s="220"/>
      <c r="BB34" s="220"/>
      <c r="BC34" s="220"/>
      <c r="BD34" s="220"/>
      <c r="BE34" s="219">
        <f t="shared" si="10"/>
        <v>0</v>
      </c>
      <c r="BF34" s="220"/>
      <c r="BG34" s="220"/>
      <c r="BH34" s="220"/>
      <c r="BI34" s="220"/>
      <c r="BJ34" s="219">
        <f t="shared" si="11"/>
        <v>0</v>
      </c>
      <c r="BK34" s="220"/>
      <c r="BL34" s="220"/>
      <c r="BM34" s="220"/>
      <c r="BN34" s="220"/>
      <c r="BO34" s="219">
        <f t="shared" si="12"/>
        <v>0</v>
      </c>
      <c r="BP34" s="220"/>
      <c r="BQ34" s="220"/>
      <c r="BR34" s="220"/>
      <c r="BS34" s="220"/>
      <c r="BT34" s="219">
        <f t="shared" si="13"/>
        <v>0</v>
      </c>
      <c r="BU34" s="220"/>
      <c r="BV34" s="220"/>
      <c r="BW34" s="220"/>
      <c r="BX34" s="220"/>
      <c r="BY34" s="219">
        <f t="shared" si="14"/>
        <v>0</v>
      </c>
      <c r="BZ34" s="221">
        <f t="shared" si="49"/>
        <v>0</v>
      </c>
      <c r="CA34" s="221">
        <f t="shared" si="49"/>
        <v>0</v>
      </c>
      <c r="CB34" s="221">
        <f t="shared" si="49"/>
        <v>0</v>
      </c>
      <c r="CC34" s="221">
        <f t="shared" si="49"/>
        <v>0</v>
      </c>
      <c r="CD34" s="219">
        <f t="shared" si="15"/>
        <v>0</v>
      </c>
      <c r="CE34" s="220"/>
      <c r="CF34" s="220"/>
      <c r="CG34" s="220"/>
      <c r="CH34" s="220"/>
      <c r="CI34" s="219">
        <f t="shared" si="35"/>
        <v>0</v>
      </c>
      <c r="CJ34" s="221">
        <f t="shared" si="46"/>
        <v>0</v>
      </c>
      <c r="CK34" s="221">
        <f t="shared" si="22"/>
        <v>0</v>
      </c>
      <c r="CL34" s="221">
        <f t="shared" si="22"/>
        <v>0</v>
      </c>
      <c r="CM34" s="221">
        <f t="shared" si="22"/>
        <v>0</v>
      </c>
      <c r="CN34" s="219">
        <f t="shared" si="16"/>
        <v>0</v>
      </c>
      <c r="CO34" s="227"/>
    </row>
    <row r="35" spans="1:93" ht="12.75">
      <c r="A35" s="218" t="s">
        <v>165</v>
      </c>
      <c r="B35" s="220"/>
      <c r="C35" s="220"/>
      <c r="D35" s="220"/>
      <c r="E35" s="220"/>
      <c r="F35" s="219">
        <f t="shared" si="0"/>
        <v>0</v>
      </c>
      <c r="G35" s="221">
        <f t="shared" si="50"/>
        <v>0</v>
      </c>
      <c r="H35" s="221">
        <f t="shared" si="50"/>
        <v>0</v>
      </c>
      <c r="I35" s="221">
        <f t="shared" si="50"/>
        <v>0</v>
      </c>
      <c r="J35" s="221">
        <f t="shared" si="50"/>
        <v>0</v>
      </c>
      <c r="K35" s="219">
        <f t="shared" si="1"/>
        <v>0</v>
      </c>
      <c r="L35" s="220"/>
      <c r="M35" s="220"/>
      <c r="N35" s="220"/>
      <c r="O35" s="220"/>
      <c r="P35" s="219">
        <f t="shared" si="2"/>
        <v>0</v>
      </c>
      <c r="Q35" s="221">
        <f t="shared" si="51"/>
        <v>0</v>
      </c>
      <c r="R35" s="221">
        <f t="shared" si="48"/>
        <v>0</v>
      </c>
      <c r="S35" s="221">
        <f t="shared" si="48"/>
        <v>0</v>
      </c>
      <c r="T35" s="221">
        <f t="shared" si="48"/>
        <v>0</v>
      </c>
      <c r="U35" s="219">
        <f t="shared" si="34"/>
        <v>0</v>
      </c>
      <c r="V35" s="220"/>
      <c r="W35" s="220"/>
      <c r="X35" s="220"/>
      <c r="Y35" s="220"/>
      <c r="Z35" s="219">
        <f t="shared" si="41"/>
        <v>0</v>
      </c>
      <c r="AA35" s="220"/>
      <c r="AB35" s="220"/>
      <c r="AC35" s="220"/>
      <c r="AD35" s="220"/>
      <c r="AE35" s="219">
        <f t="shared" si="5"/>
        <v>0</v>
      </c>
      <c r="AF35" s="218" t="s">
        <v>166</v>
      </c>
      <c r="AG35" s="220"/>
      <c r="AH35" s="220"/>
      <c r="AI35" s="220"/>
      <c r="AJ35" s="220"/>
      <c r="AK35" s="219">
        <f t="shared" si="6"/>
        <v>0</v>
      </c>
      <c r="AL35" s="221">
        <f t="shared" si="47"/>
        <v>0</v>
      </c>
      <c r="AM35" s="221">
        <f t="shared" si="47"/>
        <v>0</v>
      </c>
      <c r="AN35" s="221">
        <f t="shared" si="47"/>
        <v>0</v>
      </c>
      <c r="AO35" s="221">
        <f t="shared" si="47"/>
        <v>0</v>
      </c>
      <c r="AP35" s="219">
        <f t="shared" si="7"/>
        <v>0</v>
      </c>
      <c r="AQ35" s="221">
        <f t="shared" si="52"/>
        <v>0</v>
      </c>
      <c r="AR35" s="221">
        <f t="shared" si="52"/>
        <v>0</v>
      </c>
      <c r="AS35" s="221">
        <f t="shared" si="52"/>
        <v>0</v>
      </c>
      <c r="AT35" s="221">
        <f t="shared" si="52"/>
        <v>0</v>
      </c>
      <c r="AU35" s="219">
        <f t="shared" si="8"/>
        <v>0</v>
      </c>
      <c r="AV35" s="220"/>
      <c r="AW35" s="220"/>
      <c r="AX35" s="220"/>
      <c r="AY35" s="220"/>
      <c r="AZ35" s="219">
        <f t="shared" si="9"/>
        <v>0</v>
      </c>
      <c r="BA35" s="220"/>
      <c r="BB35" s="220"/>
      <c r="BC35" s="220"/>
      <c r="BD35" s="220"/>
      <c r="BE35" s="219">
        <f t="shared" si="10"/>
        <v>0</v>
      </c>
      <c r="BF35" s="220"/>
      <c r="BG35" s="220"/>
      <c r="BH35" s="220"/>
      <c r="BI35" s="220"/>
      <c r="BJ35" s="219">
        <f t="shared" si="11"/>
        <v>0</v>
      </c>
      <c r="BK35" s="220"/>
      <c r="BL35" s="220"/>
      <c r="BM35" s="220"/>
      <c r="BN35" s="220"/>
      <c r="BO35" s="219">
        <f t="shared" si="12"/>
        <v>0</v>
      </c>
      <c r="BP35" s="220"/>
      <c r="BQ35" s="220"/>
      <c r="BR35" s="220"/>
      <c r="BS35" s="220"/>
      <c r="BT35" s="219">
        <f t="shared" si="13"/>
        <v>0</v>
      </c>
      <c r="BU35" s="220"/>
      <c r="BV35" s="220"/>
      <c r="BW35" s="220"/>
      <c r="BX35" s="220"/>
      <c r="BY35" s="219">
        <f t="shared" si="14"/>
        <v>0</v>
      </c>
      <c r="BZ35" s="221">
        <f>BF35+BK35+BP35+BU35</f>
        <v>0</v>
      </c>
      <c r="CA35" s="221">
        <f>BG35+BL35+BQ35+BV35</f>
        <v>0</v>
      </c>
      <c r="CB35" s="221">
        <f>BH35+BM35+BR35+BW35</f>
        <v>0</v>
      </c>
      <c r="CC35" s="221">
        <f>BI35+BN35+BS35+BX35</f>
        <v>0</v>
      </c>
      <c r="CD35" s="219">
        <f t="shared" si="15"/>
        <v>0</v>
      </c>
      <c r="CE35" s="220"/>
      <c r="CF35" s="220"/>
      <c r="CG35" s="220"/>
      <c r="CH35" s="220"/>
      <c r="CI35" s="219">
        <f t="shared" si="35"/>
        <v>0</v>
      </c>
      <c r="CJ35" s="221">
        <f>AL35+AQ35+BZ35</f>
        <v>0</v>
      </c>
      <c r="CK35" s="221">
        <f t="shared" si="22"/>
        <v>0</v>
      </c>
      <c r="CL35" s="221">
        <f t="shared" si="22"/>
        <v>0</v>
      </c>
      <c r="CM35" s="221">
        <f t="shared" si="22"/>
        <v>0</v>
      </c>
      <c r="CN35" s="219">
        <f t="shared" si="16"/>
        <v>0</v>
      </c>
      <c r="CO35" s="227"/>
    </row>
    <row r="36" spans="1:93" ht="12.75">
      <c r="A36" s="218" t="s">
        <v>166</v>
      </c>
      <c r="B36" s="220"/>
      <c r="C36" s="220"/>
      <c r="D36" s="220"/>
      <c r="E36" s="220"/>
      <c r="F36" s="219">
        <f t="shared" si="0"/>
        <v>0</v>
      </c>
      <c r="G36" s="221">
        <f t="shared" si="50"/>
        <v>0</v>
      </c>
      <c r="H36" s="221">
        <f t="shared" si="50"/>
        <v>0</v>
      </c>
      <c r="I36" s="221">
        <f t="shared" si="50"/>
        <v>0</v>
      </c>
      <c r="J36" s="221">
        <f t="shared" si="50"/>
        <v>0</v>
      </c>
      <c r="K36" s="219">
        <f t="shared" si="1"/>
        <v>0</v>
      </c>
      <c r="L36" s="220">
        <v>3</v>
      </c>
      <c r="M36" s="220">
        <v>3</v>
      </c>
      <c r="N36" s="220">
        <v>3</v>
      </c>
      <c r="O36" s="220">
        <v>3</v>
      </c>
      <c r="P36" s="219">
        <f t="shared" si="2"/>
        <v>12</v>
      </c>
      <c r="Q36" s="221">
        <f t="shared" si="51"/>
        <v>3</v>
      </c>
      <c r="R36" s="221">
        <f t="shared" si="48"/>
        <v>3</v>
      </c>
      <c r="S36" s="221">
        <f t="shared" si="48"/>
        <v>3</v>
      </c>
      <c r="T36" s="221">
        <f t="shared" si="48"/>
        <v>3</v>
      </c>
      <c r="U36" s="219">
        <f t="shared" si="34"/>
        <v>12</v>
      </c>
      <c r="V36" s="220"/>
      <c r="W36" s="220"/>
      <c r="X36" s="220"/>
      <c r="Y36" s="220"/>
      <c r="Z36" s="219">
        <f t="shared" si="41"/>
        <v>0</v>
      </c>
      <c r="AA36" s="220"/>
      <c r="AB36" s="220"/>
      <c r="AC36" s="220"/>
      <c r="AD36" s="220"/>
      <c r="AE36" s="219">
        <f t="shared" si="5"/>
        <v>0</v>
      </c>
      <c r="AF36" s="218" t="s">
        <v>167</v>
      </c>
      <c r="AG36" s="220"/>
      <c r="AH36" s="220"/>
      <c r="AI36" s="220"/>
      <c r="AJ36" s="220"/>
      <c r="AK36" s="219">
        <f t="shared" si="6"/>
        <v>0</v>
      </c>
      <c r="AL36" s="221">
        <f t="shared" si="47"/>
        <v>0</v>
      </c>
      <c r="AM36" s="221">
        <f t="shared" si="47"/>
        <v>0</v>
      </c>
      <c r="AN36" s="221">
        <f t="shared" si="47"/>
        <v>0</v>
      </c>
      <c r="AO36" s="221">
        <f t="shared" si="47"/>
        <v>0</v>
      </c>
      <c r="AP36" s="219">
        <f t="shared" si="7"/>
        <v>0</v>
      </c>
      <c r="AQ36" s="221">
        <f>AL36+G36+Q36</f>
        <v>3</v>
      </c>
      <c r="AR36" s="221">
        <f>AM36+H36+R36</f>
        <v>3</v>
      </c>
      <c r="AS36" s="221">
        <f>AN36+I36+S36</f>
        <v>3</v>
      </c>
      <c r="AT36" s="221">
        <f>AO36+J36+T36</f>
        <v>3</v>
      </c>
      <c r="AU36" s="219">
        <f t="shared" si="8"/>
        <v>12</v>
      </c>
      <c r="AV36" s="220">
        <v>4</v>
      </c>
      <c r="AW36" s="220">
        <v>4</v>
      </c>
      <c r="AX36" s="220">
        <v>4</v>
      </c>
      <c r="AY36" s="220">
        <v>4</v>
      </c>
      <c r="AZ36" s="219">
        <f t="shared" si="9"/>
        <v>16</v>
      </c>
      <c r="BA36" s="220">
        <v>2.5</v>
      </c>
      <c r="BB36" s="220">
        <v>2.5</v>
      </c>
      <c r="BC36" s="220">
        <v>2.5</v>
      </c>
      <c r="BD36" s="220">
        <v>2.5</v>
      </c>
      <c r="BE36" s="219">
        <f t="shared" si="10"/>
        <v>10</v>
      </c>
      <c r="BF36" s="220"/>
      <c r="BG36" s="220"/>
      <c r="BH36" s="220"/>
      <c r="BI36" s="220"/>
      <c r="BJ36" s="219">
        <f t="shared" si="11"/>
        <v>0</v>
      </c>
      <c r="BK36" s="220"/>
      <c r="BL36" s="220"/>
      <c r="BM36" s="220"/>
      <c r="BN36" s="220"/>
      <c r="BO36" s="219">
        <f t="shared" si="12"/>
        <v>0</v>
      </c>
      <c r="BP36" s="220"/>
      <c r="BQ36" s="220"/>
      <c r="BR36" s="220"/>
      <c r="BS36" s="220"/>
      <c r="BT36" s="219">
        <f t="shared" si="13"/>
        <v>0</v>
      </c>
      <c r="BU36" s="220"/>
      <c r="BV36" s="220"/>
      <c r="BW36" s="220"/>
      <c r="BX36" s="220"/>
      <c r="BY36" s="219">
        <f t="shared" si="14"/>
        <v>0</v>
      </c>
      <c r="BZ36" s="221">
        <f t="shared" si="49"/>
        <v>0</v>
      </c>
      <c r="CA36" s="221">
        <f t="shared" si="49"/>
        <v>0</v>
      </c>
      <c r="CB36" s="221">
        <f t="shared" si="49"/>
        <v>0</v>
      </c>
      <c r="CC36" s="221">
        <f t="shared" si="49"/>
        <v>0</v>
      </c>
      <c r="CD36" s="219">
        <f t="shared" si="15"/>
        <v>0</v>
      </c>
      <c r="CE36" s="220"/>
      <c r="CF36" s="220"/>
      <c r="CG36" s="220"/>
      <c r="CH36" s="220"/>
      <c r="CI36" s="219">
        <f t="shared" si="35"/>
        <v>0</v>
      </c>
      <c r="CJ36" s="221">
        <f>AL36+AQ36+BZ36+AV36+BA36</f>
        <v>9.5</v>
      </c>
      <c r="CK36" s="221">
        <f>AM36+AR36+CA36+AW36+BB36</f>
        <v>9.5</v>
      </c>
      <c r="CL36" s="221">
        <f>AN36+AS36+CB36+AX36+BC36</f>
        <v>9.5</v>
      </c>
      <c r="CM36" s="221">
        <f>AO36+AT36+CC36+AY36+BD36</f>
        <v>9.5</v>
      </c>
      <c r="CN36" s="219">
        <f t="shared" si="16"/>
        <v>38</v>
      </c>
      <c r="CO36" s="227"/>
    </row>
    <row r="37" spans="1:93" ht="12.75">
      <c r="A37" s="218" t="s">
        <v>167</v>
      </c>
      <c r="B37" s="220"/>
      <c r="C37" s="220"/>
      <c r="D37" s="220"/>
      <c r="E37" s="220"/>
      <c r="F37" s="219">
        <f t="shared" si="0"/>
        <v>0</v>
      </c>
      <c r="G37" s="221">
        <f t="shared" si="50"/>
        <v>0</v>
      </c>
      <c r="H37" s="221">
        <f t="shared" si="50"/>
        <v>0</v>
      </c>
      <c r="I37" s="221">
        <f t="shared" si="50"/>
        <v>0</v>
      </c>
      <c r="J37" s="221">
        <f t="shared" si="50"/>
        <v>0</v>
      </c>
      <c r="K37" s="219">
        <f t="shared" si="1"/>
        <v>0</v>
      </c>
      <c r="L37" s="220"/>
      <c r="M37" s="220"/>
      <c r="N37" s="220"/>
      <c r="O37" s="220"/>
      <c r="P37" s="219">
        <f t="shared" si="2"/>
        <v>0</v>
      </c>
      <c r="Q37" s="221">
        <f t="shared" si="51"/>
        <v>0</v>
      </c>
      <c r="R37" s="221">
        <f t="shared" si="48"/>
        <v>0</v>
      </c>
      <c r="S37" s="221">
        <f t="shared" si="48"/>
        <v>0</v>
      </c>
      <c r="T37" s="221">
        <f t="shared" si="48"/>
        <v>0</v>
      </c>
      <c r="U37" s="219">
        <f t="shared" si="34"/>
        <v>0</v>
      </c>
      <c r="V37" s="220"/>
      <c r="W37" s="220"/>
      <c r="X37" s="220"/>
      <c r="Y37" s="220"/>
      <c r="Z37" s="219">
        <f t="shared" si="41"/>
        <v>0</v>
      </c>
      <c r="AA37" s="220"/>
      <c r="AB37" s="220"/>
      <c r="AC37" s="220"/>
      <c r="AD37" s="220"/>
      <c r="AE37" s="219">
        <f t="shared" si="5"/>
        <v>0</v>
      </c>
      <c r="AF37" s="218">
        <v>540</v>
      </c>
      <c r="AG37" s="220"/>
      <c r="AH37" s="220"/>
      <c r="AI37" s="220"/>
      <c r="AJ37" s="220"/>
      <c r="AK37" s="219">
        <f t="shared" si="6"/>
        <v>0</v>
      </c>
      <c r="AL37" s="221">
        <f t="shared" si="47"/>
        <v>0</v>
      </c>
      <c r="AM37" s="221">
        <f t="shared" si="47"/>
        <v>0</v>
      </c>
      <c r="AN37" s="221">
        <f t="shared" si="47"/>
        <v>0</v>
      </c>
      <c r="AO37" s="221">
        <f t="shared" si="47"/>
        <v>0</v>
      </c>
      <c r="AP37" s="219">
        <f t="shared" si="7"/>
        <v>0</v>
      </c>
      <c r="AQ37" s="221">
        <f t="shared" si="52"/>
        <v>0</v>
      </c>
      <c r="AR37" s="221">
        <f t="shared" si="52"/>
        <v>0</v>
      </c>
      <c r="AS37" s="221">
        <f t="shared" si="52"/>
        <v>0</v>
      </c>
      <c r="AT37" s="221">
        <f t="shared" si="52"/>
        <v>0</v>
      </c>
      <c r="AU37" s="219">
        <f t="shared" si="8"/>
        <v>0</v>
      </c>
      <c r="AV37" s="220"/>
      <c r="AW37" s="220"/>
      <c r="AX37" s="220"/>
      <c r="AY37" s="220"/>
      <c r="AZ37" s="219">
        <f t="shared" si="9"/>
        <v>0</v>
      </c>
      <c r="BA37" s="220"/>
      <c r="BB37" s="220"/>
      <c r="BC37" s="220"/>
      <c r="BD37" s="220"/>
      <c r="BE37" s="219">
        <f t="shared" si="10"/>
        <v>0</v>
      </c>
      <c r="BF37" s="220"/>
      <c r="BG37" s="220"/>
      <c r="BH37" s="220"/>
      <c r="BI37" s="220"/>
      <c r="BJ37" s="219">
        <f t="shared" si="11"/>
        <v>0</v>
      </c>
      <c r="BK37" s="220"/>
      <c r="BL37" s="220"/>
      <c r="BM37" s="220"/>
      <c r="BN37" s="220"/>
      <c r="BO37" s="219">
        <f t="shared" si="12"/>
        <v>0</v>
      </c>
      <c r="BP37" s="220"/>
      <c r="BQ37" s="220"/>
      <c r="BR37" s="220"/>
      <c r="BS37" s="220"/>
      <c r="BT37" s="219">
        <f t="shared" si="13"/>
        <v>0</v>
      </c>
      <c r="BU37" s="220"/>
      <c r="BV37" s="220"/>
      <c r="BW37" s="220"/>
      <c r="BX37" s="220"/>
      <c r="BY37" s="219">
        <f t="shared" si="14"/>
        <v>0</v>
      </c>
      <c r="BZ37" s="221">
        <f t="shared" si="49"/>
        <v>0</v>
      </c>
      <c r="CA37" s="221">
        <f t="shared" si="49"/>
        <v>0</v>
      </c>
      <c r="CB37" s="221">
        <f t="shared" si="49"/>
        <v>0</v>
      </c>
      <c r="CC37" s="221">
        <f t="shared" si="49"/>
        <v>0</v>
      </c>
      <c r="CD37" s="219">
        <f t="shared" si="15"/>
        <v>0</v>
      </c>
      <c r="CE37" s="220"/>
      <c r="CF37" s="220"/>
      <c r="CG37" s="220"/>
      <c r="CH37" s="220"/>
      <c r="CI37" s="219">
        <f t="shared" si="35"/>
        <v>0</v>
      </c>
      <c r="CJ37" s="221">
        <f t="shared" si="46"/>
        <v>0</v>
      </c>
      <c r="CK37" s="221">
        <f t="shared" si="22"/>
        <v>0</v>
      </c>
      <c r="CL37" s="221">
        <f t="shared" si="22"/>
        <v>0</v>
      </c>
      <c r="CM37" s="221">
        <f t="shared" si="22"/>
        <v>0</v>
      </c>
      <c r="CN37" s="219">
        <f t="shared" si="16"/>
        <v>0</v>
      </c>
      <c r="CO37" s="227"/>
    </row>
    <row r="38" spans="1:93" ht="12.75">
      <c r="A38" s="218">
        <v>540</v>
      </c>
      <c r="B38" s="220"/>
      <c r="C38" s="220"/>
      <c r="D38" s="220"/>
      <c r="E38" s="220"/>
      <c r="F38" s="219">
        <f t="shared" si="0"/>
        <v>0</v>
      </c>
      <c r="G38" s="221">
        <f t="shared" si="50"/>
        <v>0</v>
      </c>
      <c r="H38" s="221">
        <f t="shared" si="50"/>
        <v>0</v>
      </c>
      <c r="I38" s="221">
        <f t="shared" si="50"/>
        <v>0</v>
      </c>
      <c r="J38" s="221">
        <f t="shared" si="50"/>
        <v>0</v>
      </c>
      <c r="K38" s="219">
        <f t="shared" si="1"/>
        <v>0</v>
      </c>
      <c r="L38" s="220"/>
      <c r="M38" s="220"/>
      <c r="N38" s="220"/>
      <c r="O38" s="220"/>
      <c r="P38" s="219">
        <f t="shared" si="2"/>
        <v>0</v>
      </c>
      <c r="Q38" s="221">
        <f t="shared" si="51"/>
        <v>0</v>
      </c>
      <c r="R38" s="221">
        <f t="shared" si="48"/>
        <v>0</v>
      </c>
      <c r="S38" s="221">
        <f t="shared" si="48"/>
        <v>0</v>
      </c>
      <c r="T38" s="221">
        <f t="shared" si="48"/>
        <v>0</v>
      </c>
      <c r="U38" s="219">
        <f t="shared" si="34"/>
        <v>0</v>
      </c>
      <c r="V38" s="220"/>
      <c r="W38" s="220"/>
      <c r="X38" s="220"/>
      <c r="Y38" s="220"/>
      <c r="Z38" s="219">
        <f t="shared" si="41"/>
        <v>0</v>
      </c>
      <c r="AA38" s="220"/>
      <c r="AB38" s="220"/>
      <c r="AC38" s="220"/>
      <c r="AD38" s="220"/>
      <c r="AE38" s="219">
        <f t="shared" si="5"/>
        <v>0</v>
      </c>
      <c r="AF38" s="218">
        <v>640</v>
      </c>
      <c r="AG38" s="220"/>
      <c r="AH38" s="220"/>
      <c r="AI38" s="220"/>
      <c r="AJ38" s="220"/>
      <c r="AK38" s="219">
        <f t="shared" si="6"/>
        <v>0</v>
      </c>
      <c r="AL38" s="221">
        <f t="shared" si="47"/>
        <v>0</v>
      </c>
      <c r="AM38" s="221">
        <f t="shared" si="47"/>
        <v>0</v>
      </c>
      <c r="AN38" s="221">
        <f t="shared" si="47"/>
        <v>0</v>
      </c>
      <c r="AO38" s="221">
        <f t="shared" si="47"/>
        <v>0</v>
      </c>
      <c r="AP38" s="219">
        <f t="shared" si="7"/>
        <v>0</v>
      </c>
      <c r="AQ38" s="221">
        <f t="shared" si="52"/>
        <v>0</v>
      </c>
      <c r="AR38" s="221">
        <f t="shared" si="52"/>
        <v>0</v>
      </c>
      <c r="AS38" s="221">
        <f t="shared" si="52"/>
        <v>0</v>
      </c>
      <c r="AT38" s="221">
        <f t="shared" si="52"/>
        <v>0</v>
      </c>
      <c r="AU38" s="219">
        <f t="shared" si="8"/>
        <v>0</v>
      </c>
      <c r="AV38" s="220"/>
      <c r="AW38" s="220"/>
      <c r="AX38" s="220"/>
      <c r="AY38" s="220"/>
      <c r="AZ38" s="219">
        <f t="shared" si="9"/>
        <v>0</v>
      </c>
      <c r="BA38" s="220"/>
      <c r="BB38" s="220"/>
      <c r="BC38" s="220"/>
      <c r="BD38" s="220"/>
      <c r="BE38" s="219">
        <f t="shared" si="10"/>
        <v>0</v>
      </c>
      <c r="BF38" s="220"/>
      <c r="BG38" s="220"/>
      <c r="BH38" s="220"/>
      <c r="BI38" s="220"/>
      <c r="BJ38" s="219">
        <f t="shared" si="11"/>
        <v>0</v>
      </c>
      <c r="BK38" s="220"/>
      <c r="BL38" s="220"/>
      <c r="BM38" s="220"/>
      <c r="BN38" s="220"/>
      <c r="BO38" s="219">
        <f t="shared" si="12"/>
        <v>0</v>
      </c>
      <c r="BP38" s="220"/>
      <c r="BQ38" s="220"/>
      <c r="BR38" s="220"/>
      <c r="BS38" s="220"/>
      <c r="BT38" s="219">
        <f t="shared" si="13"/>
        <v>0</v>
      </c>
      <c r="BU38" s="220"/>
      <c r="BV38" s="220"/>
      <c r="BW38" s="220"/>
      <c r="BX38" s="220"/>
      <c r="BY38" s="219">
        <f t="shared" si="14"/>
        <v>0</v>
      </c>
      <c r="BZ38" s="221">
        <f t="shared" si="49"/>
        <v>0</v>
      </c>
      <c r="CA38" s="221">
        <f t="shared" si="49"/>
        <v>0</v>
      </c>
      <c r="CB38" s="221">
        <f t="shared" si="49"/>
        <v>0</v>
      </c>
      <c r="CC38" s="221">
        <f t="shared" si="49"/>
        <v>0</v>
      </c>
      <c r="CD38" s="219">
        <f t="shared" si="15"/>
        <v>0</v>
      </c>
      <c r="CE38" s="220"/>
      <c r="CF38" s="220"/>
      <c r="CG38" s="220"/>
      <c r="CH38" s="220"/>
      <c r="CI38" s="219">
        <f t="shared" si="35"/>
        <v>0</v>
      </c>
      <c r="CJ38" s="221">
        <f t="shared" si="46"/>
        <v>0</v>
      </c>
      <c r="CK38" s="221">
        <f t="shared" si="22"/>
        <v>0</v>
      </c>
      <c r="CL38" s="221">
        <f t="shared" si="22"/>
        <v>0</v>
      </c>
      <c r="CM38" s="221">
        <f t="shared" si="22"/>
        <v>0</v>
      </c>
      <c r="CN38" s="219">
        <f t="shared" si="16"/>
        <v>0</v>
      </c>
      <c r="CO38" s="227"/>
    </row>
    <row r="39" spans="1:93" ht="18.75" customHeight="1">
      <c r="A39" s="218">
        <v>640</v>
      </c>
      <c r="B39" s="220"/>
      <c r="C39" s="220"/>
      <c r="D39" s="220"/>
      <c r="E39" s="220"/>
      <c r="F39" s="219">
        <f t="shared" si="0"/>
        <v>0</v>
      </c>
      <c r="G39" s="221">
        <f t="shared" si="50"/>
        <v>0</v>
      </c>
      <c r="H39" s="221">
        <f t="shared" si="50"/>
        <v>0</v>
      </c>
      <c r="I39" s="221">
        <f t="shared" si="50"/>
        <v>0</v>
      </c>
      <c r="J39" s="221">
        <f t="shared" si="50"/>
        <v>0</v>
      </c>
      <c r="K39" s="219">
        <f t="shared" si="1"/>
        <v>0</v>
      </c>
      <c r="L39" s="220"/>
      <c r="M39" s="220"/>
      <c r="N39" s="220"/>
      <c r="O39" s="220"/>
      <c r="P39" s="219">
        <f t="shared" si="2"/>
        <v>0</v>
      </c>
      <c r="Q39" s="221">
        <f t="shared" si="51"/>
        <v>0</v>
      </c>
      <c r="R39" s="221">
        <f t="shared" si="48"/>
        <v>0</v>
      </c>
      <c r="S39" s="221">
        <f t="shared" si="48"/>
        <v>0</v>
      </c>
      <c r="T39" s="221">
        <f t="shared" si="48"/>
        <v>0</v>
      </c>
      <c r="U39" s="219">
        <f t="shared" si="34"/>
        <v>0</v>
      </c>
      <c r="V39" s="220"/>
      <c r="W39" s="220"/>
      <c r="X39" s="220"/>
      <c r="Y39" s="220"/>
      <c r="Z39" s="219">
        <f t="shared" si="41"/>
        <v>0</v>
      </c>
      <c r="AA39" s="224">
        <f>AA5+AA27+AA37+AA38</f>
        <v>0</v>
      </c>
      <c r="AB39" s="224">
        <f>AB5+AB27+AB37+AB38</f>
        <v>0</v>
      </c>
      <c r="AC39" s="224">
        <f>AC5+AC27+AC37+AC38</f>
        <v>0</v>
      </c>
      <c r="AD39" s="224">
        <f>AD5+AD27+AD37+AD38</f>
        <v>0</v>
      </c>
      <c r="AE39" s="224">
        <f t="shared" si="5"/>
        <v>0</v>
      </c>
      <c r="AF39" s="223" t="s">
        <v>168</v>
      </c>
      <c r="AG39" s="224">
        <f>AG5+AG27+AG37+AG38</f>
        <v>0</v>
      </c>
      <c r="AH39" s="224">
        <f>AH5+AH27+AH37+AH38</f>
        <v>0</v>
      </c>
      <c r="AI39" s="224">
        <f>AI5+AI27+AI37+AI38</f>
        <v>0</v>
      </c>
      <c r="AJ39" s="224">
        <f>AJ5+AJ27+AJ37+AJ38</f>
        <v>0</v>
      </c>
      <c r="AK39" s="224">
        <f t="shared" si="6"/>
        <v>0</v>
      </c>
      <c r="AL39" s="224">
        <f>AL5+AL27+AL37+AL38</f>
        <v>0</v>
      </c>
      <c r="AM39" s="224">
        <f>AM5+AM27+AM37+AM38</f>
        <v>0</v>
      </c>
      <c r="AN39" s="224">
        <f>AN5+AN27+AN37+AN38</f>
        <v>0</v>
      </c>
      <c r="AO39" s="224">
        <f>AO5+AO27+AO37+AO38</f>
        <v>0</v>
      </c>
      <c r="AP39" s="224">
        <f t="shared" si="7"/>
        <v>0</v>
      </c>
      <c r="AQ39" s="221">
        <f t="shared" si="52"/>
        <v>0</v>
      </c>
      <c r="AR39" s="221">
        <f t="shared" si="52"/>
        <v>0</v>
      </c>
      <c r="AS39" s="221">
        <f t="shared" si="52"/>
        <v>0</v>
      </c>
      <c r="AT39" s="221">
        <f t="shared" si="52"/>
        <v>0</v>
      </c>
      <c r="AU39" s="219">
        <f t="shared" si="8"/>
        <v>0</v>
      </c>
      <c r="AV39" s="220"/>
      <c r="AW39" s="220"/>
      <c r="AX39" s="220"/>
      <c r="AY39" s="220"/>
      <c r="AZ39" s="219">
        <f t="shared" si="9"/>
        <v>0</v>
      </c>
      <c r="BA39" s="220"/>
      <c r="BB39" s="220"/>
      <c r="BC39" s="220"/>
      <c r="BD39" s="220"/>
      <c r="BE39" s="219">
        <f t="shared" si="10"/>
        <v>0</v>
      </c>
      <c r="BF39" s="220"/>
      <c r="BG39" s="220"/>
      <c r="BH39" s="220"/>
      <c r="BI39" s="220"/>
      <c r="BJ39" s="219">
        <f t="shared" si="11"/>
        <v>0</v>
      </c>
      <c r="BK39" s="220"/>
      <c r="BL39" s="220"/>
      <c r="BM39" s="220"/>
      <c r="BN39" s="220"/>
      <c r="BO39" s="219">
        <f t="shared" si="12"/>
        <v>0</v>
      </c>
      <c r="BP39" s="220"/>
      <c r="BQ39" s="220"/>
      <c r="BR39" s="220"/>
      <c r="BS39" s="220"/>
      <c r="BT39" s="219">
        <f t="shared" si="13"/>
        <v>0</v>
      </c>
      <c r="BU39" s="220"/>
      <c r="BV39" s="220"/>
      <c r="BW39" s="220"/>
      <c r="BX39" s="220"/>
      <c r="BY39" s="219">
        <f t="shared" si="14"/>
        <v>0</v>
      </c>
      <c r="BZ39" s="221">
        <f t="shared" si="49"/>
        <v>0</v>
      </c>
      <c r="CA39" s="221">
        <f t="shared" si="49"/>
        <v>0</v>
      </c>
      <c r="CB39" s="221">
        <f t="shared" si="49"/>
        <v>0</v>
      </c>
      <c r="CC39" s="221">
        <f t="shared" si="49"/>
        <v>0</v>
      </c>
      <c r="CD39" s="219">
        <f t="shared" si="15"/>
        <v>0</v>
      </c>
      <c r="CE39" s="220"/>
      <c r="CF39" s="220"/>
      <c r="CG39" s="220"/>
      <c r="CH39" s="220"/>
      <c r="CI39" s="219">
        <f t="shared" si="35"/>
        <v>0</v>
      </c>
      <c r="CJ39" s="221">
        <f t="shared" si="46"/>
        <v>0</v>
      </c>
      <c r="CK39" s="221">
        <f t="shared" si="22"/>
        <v>0</v>
      </c>
      <c r="CL39" s="221">
        <f t="shared" si="22"/>
        <v>0</v>
      </c>
      <c r="CM39" s="221">
        <f t="shared" si="22"/>
        <v>0</v>
      </c>
      <c r="CN39" s="219">
        <f t="shared" si="16"/>
        <v>0</v>
      </c>
      <c r="CO39" s="227"/>
    </row>
    <row r="40" spans="1:92" ht="12.75">
      <c r="A40" s="223" t="s">
        <v>168</v>
      </c>
      <c r="B40" s="248">
        <f>B5+B28+B38+B39</f>
        <v>112.4</v>
      </c>
      <c r="C40" s="248">
        <f>C5+C28+C38+C39</f>
        <v>100.80000000000001</v>
      </c>
      <c r="D40" s="248">
        <f>D5+D28+D38+D39</f>
        <v>132</v>
      </c>
      <c r="E40" s="248">
        <f>E5+E28+E38+E39</f>
        <v>124.2</v>
      </c>
      <c r="F40" s="248">
        <f t="shared" si="0"/>
        <v>469.40000000000003</v>
      </c>
      <c r="G40" s="248">
        <f>G5+G28+G38+G39</f>
        <v>112.4</v>
      </c>
      <c r="H40" s="248">
        <f>H5+H28+H38+H39</f>
        <v>100.80000000000001</v>
      </c>
      <c r="I40" s="248">
        <f>I5+I28+I38+I39</f>
        <v>132</v>
      </c>
      <c r="J40" s="248">
        <f>J5+J28+J38+J39</f>
        <v>124.2</v>
      </c>
      <c r="K40" s="248">
        <f t="shared" si="1"/>
        <v>469.40000000000003</v>
      </c>
      <c r="L40" s="248">
        <f>L5+L28+L38+L39</f>
        <v>157.39999999999998</v>
      </c>
      <c r="M40" s="248">
        <f>M5+M28+M38+M39</f>
        <v>179.1</v>
      </c>
      <c r="N40" s="248">
        <f>N5+N28+N38+N39</f>
        <v>153.8</v>
      </c>
      <c r="O40" s="248">
        <f>O5+O28+O38+O39</f>
        <v>154</v>
      </c>
      <c r="P40" s="248">
        <f t="shared" si="2"/>
        <v>644.3</v>
      </c>
      <c r="Q40" s="248">
        <f>Q5+Q28+Q38+Q39</f>
        <v>157.39999999999998</v>
      </c>
      <c r="R40" s="248">
        <f>R5+R28+R38+R39</f>
        <v>179.1</v>
      </c>
      <c r="S40" s="248">
        <f>S5+S28+S38+S39</f>
        <v>153.8</v>
      </c>
      <c r="T40" s="248">
        <f>T5+T28+T38+T39</f>
        <v>154</v>
      </c>
      <c r="U40" s="248">
        <f t="shared" si="34"/>
        <v>644.3</v>
      </c>
      <c r="V40" s="248">
        <f>V5+V28+V38+V39</f>
        <v>34</v>
      </c>
      <c r="W40" s="248">
        <f>W5+W28+W38+W39</f>
        <v>34</v>
      </c>
      <c r="X40" s="248">
        <f>X5+X28+X38+X39</f>
        <v>34</v>
      </c>
      <c r="Y40" s="248">
        <f>Y5+Y28+Y38+Y39</f>
        <v>34</v>
      </c>
      <c r="Z40" s="248">
        <f t="shared" si="41"/>
        <v>136</v>
      </c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8">
        <f>AQ5+AQ28+AQ38+AQ39</f>
        <v>303.79999999999995</v>
      </c>
      <c r="AR40" s="248">
        <f>AR5+AR28+AR38+AR39</f>
        <v>313.9</v>
      </c>
      <c r="AS40" s="248">
        <f>AS5+AS28+AS38+AS39</f>
        <v>319.8</v>
      </c>
      <c r="AT40" s="248">
        <f>AT5+AT28+AT38+AT39</f>
        <v>312.20000000000005</v>
      </c>
      <c r="AU40" s="248">
        <f t="shared" si="8"/>
        <v>1249.7</v>
      </c>
      <c r="AV40" s="248">
        <f>AV5+AV28+AV38+AV39</f>
        <v>11.9</v>
      </c>
      <c r="AW40" s="248">
        <f>AW5+AW28+AW38+AW39</f>
        <v>12</v>
      </c>
      <c r="AX40" s="248">
        <f>AX5+AX28+AX38+AX39</f>
        <v>11.9</v>
      </c>
      <c r="AY40" s="248">
        <f>AY5+AY28+AY38+AY39</f>
        <v>12</v>
      </c>
      <c r="AZ40" s="248">
        <f t="shared" si="9"/>
        <v>47.8</v>
      </c>
      <c r="BA40" s="248">
        <f>BA5+BA28+BA38+BA39</f>
        <v>2.5</v>
      </c>
      <c r="BB40" s="248">
        <f>BB5+BB28+BB38+BB39</f>
        <v>2.5</v>
      </c>
      <c r="BC40" s="248">
        <f>BC5+BC28+BC38+BC39</f>
        <v>2.5</v>
      </c>
      <c r="BD40" s="248">
        <f>BD5+BD28+BD38+BD39</f>
        <v>2.5</v>
      </c>
      <c r="BE40" s="248">
        <f t="shared" si="10"/>
        <v>10</v>
      </c>
      <c r="BF40" s="248">
        <f>BF5+BF28+BF38+BF39</f>
        <v>80</v>
      </c>
      <c r="BG40" s="248">
        <f>BG5+BG28+BG38+BG39</f>
        <v>20</v>
      </c>
      <c r="BH40" s="248">
        <f>BH5+BH28+BH38+BH39</f>
        <v>20</v>
      </c>
      <c r="BI40" s="248">
        <f>BI5+BI28+BI38+BI39</f>
        <v>80</v>
      </c>
      <c r="BJ40" s="248">
        <f t="shared" si="11"/>
        <v>200</v>
      </c>
      <c r="BK40" s="248">
        <f>BK5+BK28+BK38+BK39</f>
        <v>0</v>
      </c>
      <c r="BL40" s="248">
        <f>BL5+BL28+BL38+BL39</f>
        <v>10</v>
      </c>
      <c r="BM40" s="248">
        <f>BM5+BM28+BM38+BM39</f>
        <v>0</v>
      </c>
      <c r="BN40" s="248">
        <f>BN5+BN28+BN38+BN39</f>
        <v>0</v>
      </c>
      <c r="BO40" s="248">
        <f t="shared" si="12"/>
        <v>10</v>
      </c>
      <c r="BP40" s="248">
        <f>BP5+BP28+BP38+BP39</f>
        <v>0</v>
      </c>
      <c r="BQ40" s="248">
        <f>BQ5+BQ28+BQ38+BQ39</f>
        <v>30</v>
      </c>
      <c r="BR40" s="248">
        <f>BR5+BR28+BR38+BR39</f>
        <v>0</v>
      </c>
      <c r="BS40" s="248">
        <f>BS5+BS28+BS38+BS39</f>
        <v>0</v>
      </c>
      <c r="BT40" s="248">
        <f t="shared" si="13"/>
        <v>30</v>
      </c>
      <c r="BU40" s="248">
        <f>BU5+BU28+BU38+BU39</f>
        <v>60</v>
      </c>
      <c r="BV40" s="248">
        <f>BV5+BV28+BV38+BV39</f>
        <v>85</v>
      </c>
      <c r="BW40" s="248">
        <f>BW5+BW28+BW38+BW39</f>
        <v>85</v>
      </c>
      <c r="BX40" s="248">
        <f>BX5+BX28+BX38+BX39</f>
        <v>72.6</v>
      </c>
      <c r="BY40" s="248">
        <f t="shared" si="14"/>
        <v>302.6</v>
      </c>
      <c r="BZ40" s="248">
        <f>BZ5+BZ28+BZ38+BZ39</f>
        <v>140</v>
      </c>
      <c r="CA40" s="248">
        <f>CA5+CA28+CA38+CA39</f>
        <v>145</v>
      </c>
      <c r="CB40" s="248">
        <f>CB5+CB28+CB38+CB39</f>
        <v>105</v>
      </c>
      <c r="CC40" s="248">
        <f>CC5+CC28+CC38+CC39</f>
        <v>152.6</v>
      </c>
      <c r="CD40" s="248">
        <f t="shared" si="15"/>
        <v>542.6</v>
      </c>
      <c r="CE40" s="248">
        <f>CE5+CE28+CE38+CE39</f>
        <v>0.6</v>
      </c>
      <c r="CF40" s="248">
        <f>CF5+CF28+CF38+CF39</f>
        <v>0.7</v>
      </c>
      <c r="CG40" s="248">
        <f>CG5+CG28+CG38+CG39</f>
        <v>0.6</v>
      </c>
      <c r="CH40" s="248">
        <f>CH5+CH28+CH38+CH39</f>
        <v>0.6</v>
      </c>
      <c r="CI40" s="248">
        <f t="shared" si="35"/>
        <v>2.5</v>
      </c>
      <c r="CJ40" s="248">
        <f>CJ5+CJ28+CJ38+CJ39</f>
        <v>458.8</v>
      </c>
      <c r="CK40" s="248">
        <f>CK5+CK28+CK38+CK39</f>
        <v>474.09999999999997</v>
      </c>
      <c r="CL40" s="248">
        <f>CL5+CL28+CL38+CL39</f>
        <v>439.80000000000007</v>
      </c>
      <c r="CM40" s="248">
        <f>CM5+CM28+CM38+CM39</f>
        <v>479.9000000000001</v>
      </c>
      <c r="CN40" s="248">
        <f t="shared" si="16"/>
        <v>1852.6000000000001</v>
      </c>
    </row>
    <row r="41" spans="22:26" ht="12.75">
      <c r="V41" s="226"/>
      <c r="W41" s="226"/>
      <c r="X41" s="226"/>
      <c r="Y41" s="226"/>
      <c r="Z41" s="226"/>
    </row>
  </sheetData>
  <mergeCells count="22">
    <mergeCell ref="CJ3:CN3"/>
    <mergeCell ref="AV3:AZ3"/>
    <mergeCell ref="BF3:BJ3"/>
    <mergeCell ref="BK3:BO3"/>
    <mergeCell ref="BP3:BT3"/>
    <mergeCell ref="BA3:BE3"/>
    <mergeCell ref="BU3:BY3"/>
    <mergeCell ref="CE3:CI3"/>
    <mergeCell ref="AL3:AP3"/>
    <mergeCell ref="AQ3:AU3"/>
    <mergeCell ref="AF3:AF4"/>
    <mergeCell ref="BZ3:CD3"/>
    <mergeCell ref="CO3:CO4"/>
    <mergeCell ref="G1:Y1"/>
    <mergeCell ref="A3:A4"/>
    <mergeCell ref="G3:K3"/>
    <mergeCell ref="L3:P3"/>
    <mergeCell ref="Q3:U3"/>
    <mergeCell ref="V3:Z3"/>
    <mergeCell ref="B3:F3"/>
    <mergeCell ref="AA3:AE3"/>
    <mergeCell ref="AG3:AK3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  <colBreaks count="2" manualBreakCount="2">
    <brk id="31" max="65535" man="1"/>
    <brk id="6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CT41"/>
  <sheetViews>
    <sheetView workbookViewId="0" topLeftCell="A7">
      <selection activeCell="B40" sqref="B40"/>
    </sheetView>
  </sheetViews>
  <sheetFormatPr defaultColWidth="9.140625" defaultRowHeight="12.75"/>
  <cols>
    <col min="1" max="1" width="7.8515625" style="0" customWidth="1"/>
    <col min="2" max="2" width="5.28125" style="0" customWidth="1"/>
    <col min="3" max="3" width="5.421875" style="0" customWidth="1"/>
    <col min="4" max="4" width="5.8515625" style="0" customWidth="1"/>
    <col min="5" max="5" width="5.28125" style="0" customWidth="1"/>
    <col min="6" max="6" width="6.28125" style="0" customWidth="1"/>
    <col min="7" max="21" width="5.7109375" style="0" customWidth="1"/>
    <col min="22" max="22" width="5.28125" style="0" customWidth="1"/>
    <col min="23" max="25" width="5.7109375" style="0" customWidth="1"/>
    <col min="26" max="26" width="5.421875" style="0" customWidth="1"/>
    <col min="27" max="27" width="0.13671875" style="0" hidden="1" customWidth="1"/>
    <col min="28" max="31" width="5.7109375" style="0" hidden="1" customWidth="1"/>
    <col min="32" max="32" width="9.140625" style="0" hidden="1" customWidth="1"/>
    <col min="33" max="41" width="5.8515625" style="0" hidden="1" customWidth="1"/>
    <col min="42" max="42" width="0.2890625" style="0" customWidth="1"/>
    <col min="43" max="45" width="5.8515625" style="0" customWidth="1"/>
    <col min="46" max="47" width="6.140625" style="0" customWidth="1"/>
    <col min="48" max="52" width="5.8515625" style="0" customWidth="1"/>
    <col min="53" max="53" width="6.28125" style="0" customWidth="1"/>
    <col min="54" max="54" width="5.7109375" style="0" customWidth="1"/>
    <col min="55" max="56" width="6.57421875" style="0" customWidth="1"/>
    <col min="57" max="57" width="6.140625" style="0" customWidth="1"/>
    <col min="58" max="62" width="5.8515625" style="0" customWidth="1"/>
    <col min="63" max="63" width="4.421875" style="0" customWidth="1"/>
    <col min="64" max="64" width="5.421875" style="0" customWidth="1"/>
    <col min="65" max="66" width="4.8515625" style="0" customWidth="1"/>
    <col min="67" max="67" width="5.8515625" style="0" customWidth="1"/>
    <col min="68" max="71" width="5.57421875" style="0" customWidth="1"/>
    <col min="72" max="91" width="5.8515625" style="0" customWidth="1"/>
    <col min="92" max="92" width="6.7109375" style="0" customWidth="1"/>
  </cols>
  <sheetData>
    <row r="1" spans="1:92" ht="16.5">
      <c r="A1" s="209"/>
      <c r="B1" s="209"/>
      <c r="C1" s="209"/>
      <c r="D1" s="209"/>
      <c r="E1" s="209"/>
      <c r="F1" s="209"/>
      <c r="G1" s="325" t="s">
        <v>267</v>
      </c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211"/>
      <c r="AA1" s="211"/>
      <c r="AB1" s="211"/>
      <c r="AC1" s="211"/>
      <c r="AD1" s="211"/>
      <c r="AE1" s="211"/>
      <c r="AF1" s="211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</row>
    <row r="2" spans="1:92" ht="1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213"/>
      <c r="M2" s="213"/>
      <c r="N2" s="213"/>
      <c r="O2" s="213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4"/>
      <c r="AV2" s="214"/>
      <c r="AW2" s="214"/>
      <c r="AX2" s="214"/>
      <c r="AY2" s="214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</row>
    <row r="3" spans="1:93" ht="37.5" customHeight="1">
      <c r="A3" s="326" t="s">
        <v>139</v>
      </c>
      <c r="B3" s="335" t="s">
        <v>208</v>
      </c>
      <c r="C3" s="336"/>
      <c r="D3" s="336"/>
      <c r="E3" s="336"/>
      <c r="F3" s="336"/>
      <c r="G3" s="327" t="s">
        <v>181</v>
      </c>
      <c r="H3" s="327"/>
      <c r="I3" s="327"/>
      <c r="J3" s="327"/>
      <c r="K3" s="327"/>
      <c r="L3" s="328" t="s">
        <v>209</v>
      </c>
      <c r="M3" s="329"/>
      <c r="N3" s="329"/>
      <c r="O3" s="329"/>
      <c r="P3" s="330"/>
      <c r="Q3" s="331" t="s">
        <v>140</v>
      </c>
      <c r="R3" s="331"/>
      <c r="S3" s="331"/>
      <c r="T3" s="331"/>
      <c r="U3" s="331"/>
      <c r="V3" s="332" t="s">
        <v>206</v>
      </c>
      <c r="W3" s="333"/>
      <c r="X3" s="333"/>
      <c r="Y3" s="333"/>
      <c r="Z3" s="334"/>
      <c r="AA3" s="337" t="s">
        <v>141</v>
      </c>
      <c r="AB3" s="338"/>
      <c r="AC3" s="338"/>
      <c r="AD3" s="338"/>
      <c r="AE3" s="338"/>
      <c r="AF3" s="326" t="s">
        <v>139</v>
      </c>
      <c r="AG3" s="339" t="s">
        <v>142</v>
      </c>
      <c r="AH3" s="338"/>
      <c r="AI3" s="338"/>
      <c r="AJ3" s="338"/>
      <c r="AK3" s="338"/>
      <c r="AL3" s="327" t="s">
        <v>143</v>
      </c>
      <c r="AM3" s="327"/>
      <c r="AN3" s="327"/>
      <c r="AO3" s="327"/>
      <c r="AP3" s="327"/>
      <c r="AQ3" s="340" t="s">
        <v>144</v>
      </c>
      <c r="AR3" s="340"/>
      <c r="AS3" s="340"/>
      <c r="AT3" s="340"/>
      <c r="AU3" s="340"/>
      <c r="AV3" s="340" t="s">
        <v>145</v>
      </c>
      <c r="AW3" s="340"/>
      <c r="AX3" s="340"/>
      <c r="AY3" s="340"/>
      <c r="AZ3" s="340"/>
      <c r="BA3" s="343" t="s">
        <v>182</v>
      </c>
      <c r="BB3" s="344"/>
      <c r="BC3" s="344"/>
      <c r="BD3" s="344"/>
      <c r="BE3" s="345"/>
      <c r="BF3" s="342" t="s">
        <v>210</v>
      </c>
      <c r="BG3" s="329"/>
      <c r="BH3" s="329"/>
      <c r="BI3" s="329"/>
      <c r="BJ3" s="330"/>
      <c r="BK3" s="342" t="s">
        <v>211</v>
      </c>
      <c r="BL3" s="329"/>
      <c r="BM3" s="329"/>
      <c r="BN3" s="329"/>
      <c r="BO3" s="330"/>
      <c r="BP3" s="342" t="s">
        <v>212</v>
      </c>
      <c r="BQ3" s="329"/>
      <c r="BR3" s="329"/>
      <c r="BS3" s="329"/>
      <c r="BT3" s="330"/>
      <c r="BU3" s="342" t="s">
        <v>198</v>
      </c>
      <c r="BV3" s="329"/>
      <c r="BW3" s="329"/>
      <c r="BX3" s="329"/>
      <c r="BY3" s="330"/>
      <c r="BZ3" s="340" t="s">
        <v>146</v>
      </c>
      <c r="CA3" s="340"/>
      <c r="CB3" s="340"/>
      <c r="CC3" s="340"/>
      <c r="CD3" s="340"/>
      <c r="CE3" s="346" t="s">
        <v>183</v>
      </c>
      <c r="CF3" s="347"/>
      <c r="CG3" s="347"/>
      <c r="CH3" s="347"/>
      <c r="CI3" s="348"/>
      <c r="CJ3" s="341" t="s">
        <v>147</v>
      </c>
      <c r="CK3" s="341"/>
      <c r="CL3" s="341"/>
      <c r="CM3" s="341"/>
      <c r="CN3" s="341"/>
      <c r="CO3" s="324"/>
    </row>
    <row r="4" spans="1:93" ht="13.5" customHeight="1">
      <c r="A4" s="326"/>
      <c r="B4" s="217" t="s">
        <v>148</v>
      </c>
      <c r="C4" s="217" t="s">
        <v>149</v>
      </c>
      <c r="D4" s="217" t="s">
        <v>150</v>
      </c>
      <c r="E4" s="217" t="s">
        <v>151</v>
      </c>
      <c r="F4" s="217" t="s">
        <v>152</v>
      </c>
      <c r="G4" s="217" t="s">
        <v>148</v>
      </c>
      <c r="H4" s="217" t="s">
        <v>149</v>
      </c>
      <c r="I4" s="217" t="s">
        <v>150</v>
      </c>
      <c r="J4" s="217" t="s">
        <v>151</v>
      </c>
      <c r="K4" s="217" t="s">
        <v>152</v>
      </c>
      <c r="L4" s="217" t="s">
        <v>148</v>
      </c>
      <c r="M4" s="217" t="s">
        <v>149</v>
      </c>
      <c r="N4" s="217" t="s">
        <v>150</v>
      </c>
      <c r="O4" s="217" t="s">
        <v>151</v>
      </c>
      <c r="P4" s="217" t="s">
        <v>152</v>
      </c>
      <c r="Q4" s="217" t="s">
        <v>148</v>
      </c>
      <c r="R4" s="217" t="s">
        <v>149</v>
      </c>
      <c r="S4" s="217" t="s">
        <v>150</v>
      </c>
      <c r="T4" s="217" t="s">
        <v>151</v>
      </c>
      <c r="U4" s="217" t="s">
        <v>152</v>
      </c>
      <c r="V4" s="217" t="s">
        <v>148</v>
      </c>
      <c r="W4" s="217" t="s">
        <v>149</v>
      </c>
      <c r="X4" s="217" t="s">
        <v>150</v>
      </c>
      <c r="Y4" s="217" t="s">
        <v>151</v>
      </c>
      <c r="Z4" s="217" t="s">
        <v>152</v>
      </c>
      <c r="AA4" s="217" t="s">
        <v>148</v>
      </c>
      <c r="AB4" s="217" t="s">
        <v>149</v>
      </c>
      <c r="AC4" s="217" t="s">
        <v>150</v>
      </c>
      <c r="AD4" s="217" t="s">
        <v>151</v>
      </c>
      <c r="AE4" s="217" t="s">
        <v>152</v>
      </c>
      <c r="AF4" s="326"/>
      <c r="AG4" s="217" t="s">
        <v>148</v>
      </c>
      <c r="AH4" s="217" t="s">
        <v>149</v>
      </c>
      <c r="AI4" s="217" t="s">
        <v>150</v>
      </c>
      <c r="AJ4" s="217" t="s">
        <v>151</v>
      </c>
      <c r="AK4" s="217" t="s">
        <v>152</v>
      </c>
      <c r="AL4" s="217" t="s">
        <v>148</v>
      </c>
      <c r="AM4" s="217" t="s">
        <v>149</v>
      </c>
      <c r="AN4" s="217" t="s">
        <v>150</v>
      </c>
      <c r="AO4" s="217" t="s">
        <v>151</v>
      </c>
      <c r="AP4" s="217" t="s">
        <v>152</v>
      </c>
      <c r="AQ4" s="217" t="s">
        <v>148</v>
      </c>
      <c r="AR4" s="217" t="s">
        <v>149</v>
      </c>
      <c r="AS4" s="217" t="s">
        <v>150</v>
      </c>
      <c r="AT4" s="217" t="s">
        <v>151</v>
      </c>
      <c r="AU4" s="217" t="s">
        <v>152</v>
      </c>
      <c r="AV4" s="217" t="s">
        <v>148</v>
      </c>
      <c r="AW4" s="217" t="s">
        <v>149</v>
      </c>
      <c r="AX4" s="217" t="s">
        <v>150</v>
      </c>
      <c r="AY4" s="217" t="s">
        <v>151</v>
      </c>
      <c r="AZ4" s="217" t="s">
        <v>152</v>
      </c>
      <c r="BA4" s="217" t="s">
        <v>148</v>
      </c>
      <c r="BB4" s="217" t="s">
        <v>149</v>
      </c>
      <c r="BC4" s="217" t="s">
        <v>150</v>
      </c>
      <c r="BD4" s="217" t="s">
        <v>151</v>
      </c>
      <c r="BE4" s="217" t="s">
        <v>152</v>
      </c>
      <c r="BF4" s="217" t="s">
        <v>148</v>
      </c>
      <c r="BG4" s="217" t="s">
        <v>149</v>
      </c>
      <c r="BH4" s="217" t="s">
        <v>150</v>
      </c>
      <c r="BI4" s="217" t="s">
        <v>151</v>
      </c>
      <c r="BJ4" s="217" t="s">
        <v>152</v>
      </c>
      <c r="BK4" s="217" t="s">
        <v>148</v>
      </c>
      <c r="BL4" s="217" t="s">
        <v>149</v>
      </c>
      <c r="BM4" s="217" t="s">
        <v>150</v>
      </c>
      <c r="BN4" s="217" t="s">
        <v>151</v>
      </c>
      <c r="BO4" s="217" t="s">
        <v>152</v>
      </c>
      <c r="BP4" s="217" t="s">
        <v>148</v>
      </c>
      <c r="BQ4" s="217" t="s">
        <v>149</v>
      </c>
      <c r="BR4" s="217" t="s">
        <v>150</v>
      </c>
      <c r="BS4" s="217" t="s">
        <v>151</v>
      </c>
      <c r="BT4" s="217" t="s">
        <v>152</v>
      </c>
      <c r="BU4" s="217" t="s">
        <v>148</v>
      </c>
      <c r="BV4" s="217" t="s">
        <v>149</v>
      </c>
      <c r="BW4" s="217" t="s">
        <v>150</v>
      </c>
      <c r="BX4" s="217" t="s">
        <v>151</v>
      </c>
      <c r="BY4" s="217" t="s">
        <v>152</v>
      </c>
      <c r="BZ4" s="217" t="s">
        <v>148</v>
      </c>
      <c r="CA4" s="217" t="s">
        <v>149</v>
      </c>
      <c r="CB4" s="217" t="s">
        <v>150</v>
      </c>
      <c r="CC4" s="217" t="s">
        <v>151</v>
      </c>
      <c r="CD4" s="217" t="s">
        <v>152</v>
      </c>
      <c r="CE4" s="217" t="s">
        <v>148</v>
      </c>
      <c r="CF4" s="217" t="s">
        <v>149</v>
      </c>
      <c r="CG4" s="217" t="s">
        <v>150</v>
      </c>
      <c r="CH4" s="217" t="s">
        <v>151</v>
      </c>
      <c r="CI4" s="217" t="s">
        <v>152</v>
      </c>
      <c r="CJ4" s="217" t="s">
        <v>148</v>
      </c>
      <c r="CK4" s="217" t="s">
        <v>149</v>
      </c>
      <c r="CL4" s="217" t="s">
        <v>150</v>
      </c>
      <c r="CM4" s="217" t="s">
        <v>151</v>
      </c>
      <c r="CN4" s="217" t="s">
        <v>152</v>
      </c>
      <c r="CO4" s="324"/>
    </row>
    <row r="5" spans="1:93" ht="12.75">
      <c r="A5" s="218">
        <v>200</v>
      </c>
      <c r="B5" s="219">
        <f>B6+B10+B25+B27</f>
        <v>112.4</v>
      </c>
      <c r="C5" s="219">
        <f>C6+C10+C25+C27</f>
        <v>100.80000000000001</v>
      </c>
      <c r="D5" s="219">
        <f>D6+D10+D25+D27</f>
        <v>132</v>
      </c>
      <c r="E5" s="219">
        <f>E6+E10+E25+E27</f>
        <v>124.2</v>
      </c>
      <c r="F5" s="219">
        <f>B5+C5+D5+E5</f>
        <v>469.40000000000003</v>
      </c>
      <c r="G5" s="219">
        <f>G6+G10+G25+G27</f>
        <v>112.4</v>
      </c>
      <c r="H5" s="219">
        <f>H6+H10+H25+H27</f>
        <v>100.80000000000001</v>
      </c>
      <c r="I5" s="219">
        <f>I6+I10+I25+I27</f>
        <v>132</v>
      </c>
      <c r="J5" s="219">
        <f>J6+J10+J25+J27</f>
        <v>124.2</v>
      </c>
      <c r="K5" s="219">
        <f>G5+H5+I5+J5</f>
        <v>469.40000000000003</v>
      </c>
      <c r="L5" s="219">
        <f>L6+L10+L25+L27</f>
        <v>146.89999999999998</v>
      </c>
      <c r="M5" s="219">
        <f>M6+M10+M25+M27</f>
        <v>168.6</v>
      </c>
      <c r="N5" s="219">
        <f>N6+N10+N25+N27</f>
        <v>153.3</v>
      </c>
      <c r="O5" s="219">
        <f>O6+O10+O25+O27</f>
        <v>153.5</v>
      </c>
      <c r="P5" s="219">
        <f>L5+M5+N5+O5</f>
        <v>622.3</v>
      </c>
      <c r="Q5" s="219">
        <f>Q6+Q10+Q25+Q27</f>
        <v>146.89999999999998</v>
      </c>
      <c r="R5" s="219">
        <f>R6+R10+R25+R27</f>
        <v>168.6</v>
      </c>
      <c r="S5" s="219">
        <f>S6+S10+S25+S27</f>
        <v>153.3</v>
      </c>
      <c r="T5" s="219">
        <f>T6+T10+T25+T27</f>
        <v>153.5</v>
      </c>
      <c r="U5" s="219">
        <f>Q5+R5+S5+T5</f>
        <v>622.3</v>
      </c>
      <c r="V5" s="219">
        <f>V6+V10+V25+V27</f>
        <v>35</v>
      </c>
      <c r="W5" s="219">
        <f>W6+W10+W25+W27</f>
        <v>35</v>
      </c>
      <c r="X5" s="219">
        <f>X6+X10+X25+X27</f>
        <v>35</v>
      </c>
      <c r="Y5" s="219">
        <f>Y6+Y10+Y25+Y27</f>
        <v>35</v>
      </c>
      <c r="Z5" s="219">
        <f>V5+W5+X5+Y5</f>
        <v>140</v>
      </c>
      <c r="AA5" s="219">
        <f>AA6+AA10+AA25+AA26</f>
        <v>0</v>
      </c>
      <c r="AB5" s="219">
        <f>AB6+AB10+AB25+AB26</f>
        <v>0</v>
      </c>
      <c r="AC5" s="219">
        <f>AC6+AC10+AC25+AC26</f>
        <v>0</v>
      </c>
      <c r="AD5" s="219">
        <f>AD6+AD10+AD25+AD26</f>
        <v>0</v>
      </c>
      <c r="AE5" s="219">
        <f>AA5+AB5+AC5+AD5</f>
        <v>0</v>
      </c>
      <c r="AF5" s="218">
        <v>200</v>
      </c>
      <c r="AG5" s="219">
        <f>AG6+AG10+AG25+AG26</f>
        <v>0</v>
      </c>
      <c r="AH5" s="219">
        <f>AH6+AH10+AH25+AH26</f>
        <v>0</v>
      </c>
      <c r="AI5" s="219">
        <f>AI6+AI10+AI25+AI26</f>
        <v>0</v>
      </c>
      <c r="AJ5" s="219">
        <f>AJ6+AJ10+AJ25+AJ26</f>
        <v>0</v>
      </c>
      <c r="AK5" s="219">
        <f>AG5+AH5+AI5+AJ5</f>
        <v>0</v>
      </c>
      <c r="AL5" s="219">
        <f>AL6+AL10+AL25+AL26</f>
        <v>0</v>
      </c>
      <c r="AM5" s="219">
        <f>AM6+AM10+AM25+AM26</f>
        <v>0</v>
      </c>
      <c r="AN5" s="219">
        <f>AN6+AN10+AN25+AN26</f>
        <v>0</v>
      </c>
      <c r="AO5" s="219">
        <f>AO6+AO10+AO25+AO26</f>
        <v>0</v>
      </c>
      <c r="AP5" s="219">
        <f>AL5+AM5+AN5+AO5</f>
        <v>0</v>
      </c>
      <c r="AQ5" s="219">
        <f>AQ6+AQ10+AQ25+AQ27+AQ26</f>
        <v>294.29999999999995</v>
      </c>
      <c r="AR5" s="219">
        <f>AR6+AR10+AR25+AR27+AR26</f>
        <v>304.4</v>
      </c>
      <c r="AS5" s="219">
        <f>AS6+AS10+AS25+AS27+AS26</f>
        <v>320.3</v>
      </c>
      <c r="AT5" s="219">
        <f>AT6+AT10+AT25+AT27+AT26</f>
        <v>312.70000000000005</v>
      </c>
      <c r="AU5" s="219">
        <f>AQ5+AR5+AS5+AT5</f>
        <v>1231.7</v>
      </c>
      <c r="AV5" s="219">
        <f>AV6+AV10+AV25+AV27</f>
        <v>7.9</v>
      </c>
      <c r="AW5" s="219">
        <f>AW6+AW10+AW25+AW27</f>
        <v>8</v>
      </c>
      <c r="AX5" s="219">
        <f>AX6+AX10+AX25+AX27</f>
        <v>7.9</v>
      </c>
      <c r="AY5" s="219">
        <f>AY6+AY10+AY25+AY27</f>
        <v>8</v>
      </c>
      <c r="AZ5" s="219">
        <f>AV5+AW5+AX5+AY5</f>
        <v>31.8</v>
      </c>
      <c r="BA5" s="219">
        <f>BA6+BA10+BA25+BA27</f>
        <v>0</v>
      </c>
      <c r="BB5" s="219">
        <f>BB6+BB10+BB25+BB27</f>
        <v>0</v>
      </c>
      <c r="BC5" s="219">
        <f>BC6+BC10+BC25+BC27</f>
        <v>0</v>
      </c>
      <c r="BD5" s="219">
        <f>BD6+BD10+BD25+BD27</f>
        <v>0</v>
      </c>
      <c r="BE5" s="219">
        <f>BA5+BB5+BC5+BD5</f>
        <v>0</v>
      </c>
      <c r="BF5" s="219">
        <f>BF6+BF10+BF25+BF27</f>
        <v>90</v>
      </c>
      <c r="BG5" s="219">
        <f>BG6+BG10+BG25+BG27</f>
        <v>20</v>
      </c>
      <c r="BH5" s="219">
        <f>BH6+BH10+BH25+BH27</f>
        <v>20</v>
      </c>
      <c r="BI5" s="219">
        <f>BI6+BI10+BI25+BI27</f>
        <v>90</v>
      </c>
      <c r="BJ5" s="219">
        <f>BF5+BG5+BH5+BI5</f>
        <v>220</v>
      </c>
      <c r="BK5" s="219">
        <f>BK6+BK10+BK25+BK27</f>
        <v>0</v>
      </c>
      <c r="BL5" s="219">
        <f>BL6+BL10+BL25+BL27</f>
        <v>12.5</v>
      </c>
      <c r="BM5" s="219">
        <f>BM6+BM10+BM25+BM27</f>
        <v>0</v>
      </c>
      <c r="BN5" s="219">
        <f>BN6+BN10+BN25+BN27</f>
        <v>0</v>
      </c>
      <c r="BO5" s="219">
        <f>BK5+BL5+BM5+BN5</f>
        <v>12.5</v>
      </c>
      <c r="BP5" s="219">
        <f>BP6+BP10+BP25+BP27</f>
        <v>0</v>
      </c>
      <c r="BQ5" s="219">
        <f>BQ6+BQ10+BQ25+BQ27</f>
        <v>30</v>
      </c>
      <c r="BR5" s="219">
        <f>BR6+BR10+BR25+BR27</f>
        <v>0</v>
      </c>
      <c r="BS5" s="219">
        <f>BS6+BS10+BS25+BS27</f>
        <v>0</v>
      </c>
      <c r="BT5" s="219">
        <f>BP5+BQ5+BR5+BS5</f>
        <v>30</v>
      </c>
      <c r="BU5" s="219">
        <f>BU6+BU10+BU25+BU27</f>
        <v>60</v>
      </c>
      <c r="BV5" s="219">
        <f>BV6+BV10+BV25+BV27</f>
        <v>60</v>
      </c>
      <c r="BW5" s="219">
        <f>BW6+BW10+BW25+BW27</f>
        <v>60</v>
      </c>
      <c r="BX5" s="219">
        <f>BX6+BX10+BX25+BX27</f>
        <v>60</v>
      </c>
      <c r="BY5" s="219">
        <f>BU5+BV5+BW5+BX5</f>
        <v>240</v>
      </c>
      <c r="BZ5" s="219">
        <f>BZ6+BZ10+BZ25+BZ27</f>
        <v>150</v>
      </c>
      <c r="CA5" s="219">
        <f>CA6+CA10+CA25+CA27</f>
        <v>122.5</v>
      </c>
      <c r="CB5" s="219">
        <f>CB6+CB10+CB25+CB27</f>
        <v>80</v>
      </c>
      <c r="CC5" s="219">
        <f>CC6+CC10+CC25+CC27</f>
        <v>150</v>
      </c>
      <c r="CD5" s="219">
        <f>BZ5+CA5+CB5+CC5</f>
        <v>502.5</v>
      </c>
      <c r="CE5" s="219">
        <f>CE6+CE10+CE25+CE26+CE27</f>
        <v>0.6</v>
      </c>
      <c r="CF5" s="219">
        <f>CF6+CF10+CF25+CF26+CF27</f>
        <v>0.7</v>
      </c>
      <c r="CG5" s="219">
        <f>CG6+CG10+CG25+CG26+CG27</f>
        <v>0.6</v>
      </c>
      <c r="CH5" s="219">
        <f>CH6+CH10+CH25+CH26+CH27</f>
        <v>0.6</v>
      </c>
      <c r="CI5" s="219">
        <f>CE5+CF5+CG5+CH5</f>
        <v>2.5</v>
      </c>
      <c r="CJ5" s="219">
        <f>CJ6+CJ10+CJ27+CJ26+CJ25</f>
        <v>452.8</v>
      </c>
      <c r="CK5" s="219">
        <f>CK6+CK10+CK27+CK26+CK25</f>
        <v>435.59999999999997</v>
      </c>
      <c r="CL5" s="219">
        <f>CL6+CL10+CL27+CL26+CL25</f>
        <v>408.80000000000007</v>
      </c>
      <c r="CM5" s="219">
        <f>CM6+CM10+CM27+CM26+CM25</f>
        <v>471.30000000000007</v>
      </c>
      <c r="CN5" s="219">
        <f>CJ5+CK5+CL5+CM5</f>
        <v>1768.5</v>
      </c>
      <c r="CO5" s="227"/>
    </row>
    <row r="6" spans="1:93" ht="12.75">
      <c r="A6" s="218">
        <v>210</v>
      </c>
      <c r="B6" s="219">
        <f>B7+B8+B9</f>
        <v>112.4</v>
      </c>
      <c r="C6" s="219">
        <f>C7+C8+C9</f>
        <v>100.80000000000001</v>
      </c>
      <c r="D6" s="219">
        <f>D7+D8+D9</f>
        <v>132</v>
      </c>
      <c r="E6" s="219">
        <f>E7+E8+E9</f>
        <v>124.2</v>
      </c>
      <c r="F6" s="219">
        <f aca="true" t="shared" si="0" ref="F6:F39">B6+C6+D6+E6</f>
        <v>469.40000000000003</v>
      </c>
      <c r="G6" s="219">
        <f>G7+G8+G9</f>
        <v>112.4</v>
      </c>
      <c r="H6" s="219">
        <f>H7+H8+H9</f>
        <v>100.80000000000001</v>
      </c>
      <c r="I6" s="219">
        <f>I7+I8+I9</f>
        <v>132</v>
      </c>
      <c r="J6" s="219">
        <f>J7+J8+J9</f>
        <v>124.2</v>
      </c>
      <c r="K6" s="219">
        <f aca="true" t="shared" si="1" ref="K6:K39">G6+H6+I6+J6</f>
        <v>469.40000000000003</v>
      </c>
      <c r="L6" s="219">
        <f>L7+L8+L9</f>
        <v>106.89999999999999</v>
      </c>
      <c r="M6" s="219">
        <f>M7+M8+M9</f>
        <v>128.6</v>
      </c>
      <c r="N6" s="219">
        <f>N7+N8+N9</f>
        <v>113.3</v>
      </c>
      <c r="O6" s="219">
        <f>O7+O8+O9</f>
        <v>113.5</v>
      </c>
      <c r="P6" s="219">
        <f aca="true" t="shared" si="2" ref="P6:P40">L6+M6+N6+O6</f>
        <v>462.3</v>
      </c>
      <c r="Q6" s="219">
        <f>Q7+Q8+Q9</f>
        <v>106.89999999999999</v>
      </c>
      <c r="R6" s="219">
        <f>R7+R8+R9</f>
        <v>128.6</v>
      </c>
      <c r="S6" s="219">
        <f>S7+S8+S9</f>
        <v>113.3</v>
      </c>
      <c r="T6" s="219">
        <f>T7+T8+T9</f>
        <v>113.5</v>
      </c>
      <c r="U6" s="219">
        <f aca="true" t="shared" si="3" ref="U6:U17">Q6+R6+S6+T6</f>
        <v>462.3</v>
      </c>
      <c r="V6" s="219">
        <f>V7+V8+V9</f>
        <v>0</v>
      </c>
      <c r="W6" s="219">
        <f>W7+W8+W9</f>
        <v>0</v>
      </c>
      <c r="X6" s="219">
        <f>X7+X8+X9</f>
        <v>0</v>
      </c>
      <c r="Y6" s="219">
        <f>Y7+Y8+Y9</f>
        <v>0</v>
      </c>
      <c r="Z6" s="219">
        <f aca="true" t="shared" si="4" ref="Z6:Z25">V6+W6+X6+Y6</f>
        <v>0</v>
      </c>
      <c r="AA6" s="219">
        <f>AA7+AA8+AA9</f>
        <v>0</v>
      </c>
      <c r="AB6" s="219">
        <f>AB7+AB8+AB9</f>
        <v>0</v>
      </c>
      <c r="AC6" s="219">
        <f>AC7+AC8+AC9</f>
        <v>0</v>
      </c>
      <c r="AD6" s="219">
        <f>AD7+AD8+AD9</f>
        <v>0</v>
      </c>
      <c r="AE6" s="219">
        <f aca="true" t="shared" si="5" ref="AE6:AE39">AA6+AB6+AC6+AD6</f>
        <v>0</v>
      </c>
      <c r="AF6" s="218">
        <v>210</v>
      </c>
      <c r="AG6" s="219">
        <f>AG7+AG8+AG9</f>
        <v>0</v>
      </c>
      <c r="AH6" s="219">
        <f>AH7+AH8+AH9</f>
        <v>0</v>
      </c>
      <c r="AI6" s="219">
        <f>AI7+AI8+AI9</f>
        <v>0</v>
      </c>
      <c r="AJ6" s="219">
        <f>AJ7+AJ8+AJ9</f>
        <v>0</v>
      </c>
      <c r="AK6" s="219">
        <f aca="true" t="shared" si="6" ref="AK6:AK39">AG6+AH6+AI6+AJ6</f>
        <v>0</v>
      </c>
      <c r="AL6" s="219">
        <f>AL7+AL8+AL9</f>
        <v>0</v>
      </c>
      <c r="AM6" s="219">
        <f>AM7+AM8+AM9</f>
        <v>0</v>
      </c>
      <c r="AN6" s="219">
        <f>AN7+AN8+AN9</f>
        <v>0</v>
      </c>
      <c r="AO6" s="219">
        <f>AO7+AO8+AO9</f>
        <v>0</v>
      </c>
      <c r="AP6" s="219">
        <f aca="true" t="shared" si="7" ref="AP6:AP39">AL6+AM6+AN6+AO6</f>
        <v>0</v>
      </c>
      <c r="AQ6" s="219">
        <f>AQ7+AQ8+AQ9</f>
        <v>219.29999999999998</v>
      </c>
      <c r="AR6" s="219">
        <f>AR7+AR8+AR9</f>
        <v>229.39999999999998</v>
      </c>
      <c r="AS6" s="219">
        <f>AS7+AS8+AS9</f>
        <v>245.3</v>
      </c>
      <c r="AT6" s="219">
        <f>AT7+AT8+AT9</f>
        <v>237.70000000000002</v>
      </c>
      <c r="AU6" s="219">
        <f aca="true" t="shared" si="8" ref="AU6:AU39">AQ6+AR6+AS6+AT6</f>
        <v>931.7</v>
      </c>
      <c r="AV6" s="219">
        <f>AV7+AV8+AV9</f>
        <v>0</v>
      </c>
      <c r="AW6" s="219">
        <f>AW7+AW8+AW9</f>
        <v>0</v>
      </c>
      <c r="AX6" s="219">
        <f>AX7+AX8+AX9</f>
        <v>0</v>
      </c>
      <c r="AY6" s="219">
        <f>AY7+AY8+AY9</f>
        <v>0</v>
      </c>
      <c r="AZ6" s="219">
        <f aca="true" t="shared" si="9" ref="AZ6:AZ39">AV6+AW6+AX6+AY6</f>
        <v>0</v>
      </c>
      <c r="BA6" s="219">
        <f>BA7+BA8+BA9</f>
        <v>0</v>
      </c>
      <c r="BB6" s="219">
        <f>BB7+BB8+BB9</f>
        <v>0</v>
      </c>
      <c r="BC6" s="219">
        <f>BC7+BC8+BC9</f>
        <v>0</v>
      </c>
      <c r="BD6" s="219">
        <f>BD7+BD8+BD9</f>
        <v>0</v>
      </c>
      <c r="BE6" s="219">
        <f aca="true" t="shared" si="10" ref="BE6:BE39">BA6+BB6+BC6+BD6</f>
        <v>0</v>
      </c>
      <c r="BF6" s="219">
        <f>BF7+BF8+BF9</f>
        <v>0</v>
      </c>
      <c r="BG6" s="219">
        <f>BG7+BG8+BG9</f>
        <v>0</v>
      </c>
      <c r="BH6" s="219">
        <f>BH7+BH8+BH9</f>
        <v>0</v>
      </c>
      <c r="BI6" s="219">
        <f>BI7+BI8+BI9</f>
        <v>0</v>
      </c>
      <c r="BJ6" s="219">
        <f aca="true" t="shared" si="11" ref="BJ6:BJ39">BF6+BG6+BH6+BI6</f>
        <v>0</v>
      </c>
      <c r="BK6" s="219">
        <f>BK7+BK8+BK9</f>
        <v>0</v>
      </c>
      <c r="BL6" s="219">
        <f>BL7+BL8+BL9</f>
        <v>0</v>
      </c>
      <c r="BM6" s="219">
        <f>BM7+BM8+BM9</f>
        <v>0</v>
      </c>
      <c r="BN6" s="219">
        <f>BN7+BN8+BN9</f>
        <v>0</v>
      </c>
      <c r="BO6" s="219">
        <f aca="true" t="shared" si="12" ref="BO6:BO39">BK6+BL6+BM6+BN6</f>
        <v>0</v>
      </c>
      <c r="BP6" s="219">
        <f>BP7+BP8+BP9</f>
        <v>0</v>
      </c>
      <c r="BQ6" s="219">
        <f>BQ7+BQ8+BQ9</f>
        <v>0</v>
      </c>
      <c r="BR6" s="219">
        <f>BR7+BR8+BR9</f>
        <v>0</v>
      </c>
      <c r="BS6" s="219">
        <f>BS7+BS8+BS9</f>
        <v>0</v>
      </c>
      <c r="BT6" s="219">
        <f aca="true" t="shared" si="13" ref="BT6:BT39">BP6+BQ6+BR6+BS6</f>
        <v>0</v>
      </c>
      <c r="BU6" s="219">
        <f>BU7+BU8+BU9</f>
        <v>0</v>
      </c>
      <c r="BV6" s="219">
        <f>BV7+BV8+BV9</f>
        <v>0</v>
      </c>
      <c r="BW6" s="219">
        <f>BW7+BW8+BW9</f>
        <v>0</v>
      </c>
      <c r="BX6" s="219">
        <f>BX7+BX8+BX9</f>
        <v>0</v>
      </c>
      <c r="BY6" s="219">
        <f aca="true" t="shared" si="14" ref="BY6:BY39">BU6+BV6+BW6+BX6</f>
        <v>0</v>
      </c>
      <c r="BZ6" s="219">
        <f>BZ7+BZ8+BZ9</f>
        <v>0</v>
      </c>
      <c r="CA6" s="219">
        <f>CA7+CA8+CA9</f>
        <v>0</v>
      </c>
      <c r="CB6" s="219">
        <f>CB7+CB8+CB9</f>
        <v>0</v>
      </c>
      <c r="CC6" s="219">
        <f>CC7+CC8+CC9</f>
        <v>0</v>
      </c>
      <c r="CD6" s="219">
        <f aca="true" t="shared" si="15" ref="CD6:CD39">BZ6+CA6+CB6+CC6</f>
        <v>0</v>
      </c>
      <c r="CE6" s="219">
        <f>CE7+CE8+CE9</f>
        <v>0</v>
      </c>
      <c r="CF6" s="219">
        <f>CF7+CF8+CF9</f>
        <v>0</v>
      </c>
      <c r="CG6" s="219">
        <f>CG7+CG8+CG9</f>
        <v>0</v>
      </c>
      <c r="CH6" s="219">
        <f>CH7+CH8+CH9</f>
        <v>0</v>
      </c>
      <c r="CI6" s="219">
        <f>CE6+CF6+CG6+CH6</f>
        <v>0</v>
      </c>
      <c r="CJ6" s="219">
        <f>CJ7+CJ8+CJ9</f>
        <v>219.29999999999998</v>
      </c>
      <c r="CK6" s="219">
        <f>CK7+CK8+CK9</f>
        <v>229.39999999999998</v>
      </c>
      <c r="CL6" s="219">
        <f>CL7+CL8+CL9</f>
        <v>245.3</v>
      </c>
      <c r="CM6" s="219">
        <f>CM7+CM8+CM9</f>
        <v>237.70000000000002</v>
      </c>
      <c r="CN6" s="219">
        <f aca="true" t="shared" si="16" ref="CN6:CN39">CJ6+CK6+CL6+CM6</f>
        <v>931.7</v>
      </c>
      <c r="CO6" s="227"/>
    </row>
    <row r="7" spans="1:93" ht="12.75">
      <c r="A7" s="218">
        <v>211</v>
      </c>
      <c r="B7" s="220">
        <v>86.3</v>
      </c>
      <c r="C7" s="220">
        <v>77.4</v>
      </c>
      <c r="D7" s="220">
        <v>101.4</v>
      </c>
      <c r="E7" s="220">
        <v>95.4</v>
      </c>
      <c r="F7" s="219">
        <f t="shared" si="0"/>
        <v>360.5</v>
      </c>
      <c r="G7" s="221">
        <f>B7</f>
        <v>86.3</v>
      </c>
      <c r="H7" s="221">
        <f aca="true" t="shared" si="17" ref="H7:J8">C7</f>
        <v>77.4</v>
      </c>
      <c r="I7" s="221">
        <f t="shared" si="17"/>
        <v>101.4</v>
      </c>
      <c r="J7" s="221">
        <f t="shared" si="17"/>
        <v>95.4</v>
      </c>
      <c r="K7" s="219">
        <f t="shared" si="1"/>
        <v>360.5</v>
      </c>
      <c r="L7" s="220">
        <v>82.1</v>
      </c>
      <c r="M7" s="220">
        <v>98.8</v>
      </c>
      <c r="N7" s="220">
        <v>87</v>
      </c>
      <c r="O7" s="220">
        <v>87.2</v>
      </c>
      <c r="P7" s="219">
        <f t="shared" si="2"/>
        <v>355.09999999999997</v>
      </c>
      <c r="Q7" s="221">
        <f aca="true" t="shared" si="18" ref="Q7:T9">L7</f>
        <v>82.1</v>
      </c>
      <c r="R7" s="221">
        <f t="shared" si="18"/>
        <v>98.8</v>
      </c>
      <c r="S7" s="221">
        <f t="shared" si="18"/>
        <v>87</v>
      </c>
      <c r="T7" s="221">
        <f t="shared" si="18"/>
        <v>87.2</v>
      </c>
      <c r="U7" s="219">
        <f t="shared" si="3"/>
        <v>355.09999999999997</v>
      </c>
      <c r="V7" s="220"/>
      <c r="W7" s="220"/>
      <c r="X7" s="220"/>
      <c r="Y7" s="220"/>
      <c r="Z7" s="219">
        <f t="shared" si="4"/>
        <v>0</v>
      </c>
      <c r="AA7" s="220"/>
      <c r="AB7" s="220"/>
      <c r="AC7" s="220"/>
      <c r="AD7" s="220"/>
      <c r="AE7" s="219">
        <f t="shared" si="5"/>
        <v>0</v>
      </c>
      <c r="AF7" s="218">
        <v>211</v>
      </c>
      <c r="AG7" s="220"/>
      <c r="AH7" s="220"/>
      <c r="AI7" s="220"/>
      <c r="AJ7" s="220"/>
      <c r="AK7" s="219">
        <f t="shared" si="6"/>
        <v>0</v>
      </c>
      <c r="AL7" s="221">
        <f aca="true" t="shared" si="19" ref="AL7:AO9">AA7+AG7</f>
        <v>0</v>
      </c>
      <c r="AM7" s="221">
        <f t="shared" si="19"/>
        <v>0</v>
      </c>
      <c r="AN7" s="221">
        <f t="shared" si="19"/>
        <v>0</v>
      </c>
      <c r="AO7" s="221">
        <f t="shared" si="19"/>
        <v>0</v>
      </c>
      <c r="AP7" s="219">
        <f t="shared" si="7"/>
        <v>0</v>
      </c>
      <c r="AQ7" s="221">
        <f>AL7+G7+Q7+V7</f>
        <v>168.39999999999998</v>
      </c>
      <c r="AR7" s="221">
        <f>AM7+H7+R7+W7</f>
        <v>176.2</v>
      </c>
      <c r="AS7" s="221">
        <f>AN7+I7+S7+X7</f>
        <v>188.4</v>
      </c>
      <c r="AT7" s="221">
        <f>AO7+J7+T7+Y7</f>
        <v>182.60000000000002</v>
      </c>
      <c r="AU7" s="219">
        <f t="shared" si="8"/>
        <v>715.6</v>
      </c>
      <c r="AV7" s="220"/>
      <c r="AW7" s="220"/>
      <c r="AX7" s="220"/>
      <c r="AY7" s="220"/>
      <c r="AZ7" s="219">
        <f t="shared" si="9"/>
        <v>0</v>
      </c>
      <c r="BA7" s="220"/>
      <c r="BB7" s="220"/>
      <c r="BC7" s="220"/>
      <c r="BD7" s="220"/>
      <c r="BE7" s="219">
        <f t="shared" si="10"/>
        <v>0</v>
      </c>
      <c r="BF7" s="220"/>
      <c r="BG7" s="220"/>
      <c r="BH7" s="220"/>
      <c r="BI7" s="220"/>
      <c r="BJ7" s="219">
        <f t="shared" si="11"/>
        <v>0</v>
      </c>
      <c r="BK7" s="220"/>
      <c r="BL7" s="220"/>
      <c r="BM7" s="220"/>
      <c r="BN7" s="220"/>
      <c r="BO7" s="219">
        <f t="shared" si="12"/>
        <v>0</v>
      </c>
      <c r="BP7" s="220"/>
      <c r="BQ7" s="220"/>
      <c r="BR7" s="220"/>
      <c r="BS7" s="220"/>
      <c r="BT7" s="219">
        <f t="shared" si="13"/>
        <v>0</v>
      </c>
      <c r="BU7" s="220"/>
      <c r="BV7" s="220"/>
      <c r="BW7" s="220"/>
      <c r="BX7" s="220"/>
      <c r="BY7" s="219">
        <f t="shared" si="14"/>
        <v>0</v>
      </c>
      <c r="BZ7" s="221">
        <f aca="true" t="shared" si="20" ref="BZ7:CC9">BF7+BK7</f>
        <v>0</v>
      </c>
      <c r="CA7" s="221">
        <f t="shared" si="20"/>
        <v>0</v>
      </c>
      <c r="CB7" s="221">
        <f t="shared" si="20"/>
        <v>0</v>
      </c>
      <c r="CC7" s="221">
        <f t="shared" si="20"/>
        <v>0</v>
      </c>
      <c r="CD7" s="219">
        <f t="shared" si="15"/>
        <v>0</v>
      </c>
      <c r="CE7" s="220"/>
      <c r="CF7" s="220"/>
      <c r="CG7" s="220"/>
      <c r="CH7" s="220"/>
      <c r="CI7" s="219">
        <f aca="true" t="shared" si="21" ref="CI7:CI17">CE7+CF7+CG7+CH7</f>
        <v>0</v>
      </c>
      <c r="CJ7" s="221">
        <f>AL7+AQ7+BZ7</f>
        <v>168.39999999999998</v>
      </c>
      <c r="CK7" s="221">
        <f>AM7+AR7+CA7</f>
        <v>176.2</v>
      </c>
      <c r="CL7" s="221">
        <f>AN7+AS7+CB7</f>
        <v>188.4</v>
      </c>
      <c r="CM7" s="221">
        <f>AO7+AT7+CC7</f>
        <v>182.60000000000002</v>
      </c>
      <c r="CN7" s="219">
        <f t="shared" si="16"/>
        <v>715.6</v>
      </c>
      <c r="CO7" s="228"/>
    </row>
    <row r="8" spans="1:93" ht="12.75">
      <c r="A8" s="218">
        <v>212</v>
      </c>
      <c r="B8" s="222"/>
      <c r="C8" s="222"/>
      <c r="D8" s="222"/>
      <c r="E8" s="222"/>
      <c r="F8" s="219">
        <f t="shared" si="0"/>
        <v>0</v>
      </c>
      <c r="G8" s="221">
        <f>B8</f>
        <v>0</v>
      </c>
      <c r="H8" s="221">
        <f t="shared" si="17"/>
        <v>0</v>
      </c>
      <c r="I8" s="221">
        <f t="shared" si="17"/>
        <v>0</v>
      </c>
      <c r="J8" s="221">
        <f t="shared" si="17"/>
        <v>0</v>
      </c>
      <c r="K8" s="219">
        <f t="shared" si="1"/>
        <v>0</v>
      </c>
      <c r="L8" s="222"/>
      <c r="M8" s="222"/>
      <c r="N8" s="222"/>
      <c r="O8" s="222"/>
      <c r="P8" s="219">
        <f t="shared" si="2"/>
        <v>0</v>
      </c>
      <c r="Q8" s="221">
        <f t="shared" si="18"/>
        <v>0</v>
      </c>
      <c r="R8" s="221">
        <f t="shared" si="18"/>
        <v>0</v>
      </c>
      <c r="S8" s="221">
        <f t="shared" si="18"/>
        <v>0</v>
      </c>
      <c r="T8" s="221">
        <f t="shared" si="18"/>
        <v>0</v>
      </c>
      <c r="U8" s="219">
        <f t="shared" si="3"/>
        <v>0</v>
      </c>
      <c r="V8" s="222"/>
      <c r="W8" s="222"/>
      <c r="X8" s="222"/>
      <c r="Y8" s="222"/>
      <c r="Z8" s="219">
        <f t="shared" si="4"/>
        <v>0</v>
      </c>
      <c r="AA8" s="222"/>
      <c r="AB8" s="222"/>
      <c r="AC8" s="222"/>
      <c r="AD8" s="222"/>
      <c r="AE8" s="219">
        <f t="shared" si="5"/>
        <v>0</v>
      </c>
      <c r="AF8" s="218">
        <v>212</v>
      </c>
      <c r="AG8" s="222"/>
      <c r="AH8" s="222"/>
      <c r="AI8" s="222"/>
      <c r="AJ8" s="222"/>
      <c r="AK8" s="219">
        <f t="shared" si="6"/>
        <v>0</v>
      </c>
      <c r="AL8" s="221">
        <f t="shared" si="19"/>
        <v>0</v>
      </c>
      <c r="AM8" s="221">
        <f t="shared" si="19"/>
        <v>0</v>
      </c>
      <c r="AN8" s="221">
        <f t="shared" si="19"/>
        <v>0</v>
      </c>
      <c r="AO8" s="221">
        <f t="shared" si="19"/>
        <v>0</v>
      </c>
      <c r="AP8" s="219">
        <f t="shared" si="7"/>
        <v>0</v>
      </c>
      <c r="AQ8" s="221">
        <f>AL8+W8+H8</f>
        <v>0</v>
      </c>
      <c r="AR8" s="221">
        <f>AM8+X8+I8</f>
        <v>0</v>
      </c>
      <c r="AS8" s="221">
        <f>AN8+Y8+J8</f>
        <v>0</v>
      </c>
      <c r="AT8" s="221">
        <f>AO8+Z8+K8</f>
        <v>0</v>
      </c>
      <c r="AU8" s="219">
        <f t="shared" si="8"/>
        <v>0</v>
      </c>
      <c r="AV8" s="222"/>
      <c r="AW8" s="222"/>
      <c r="AX8" s="222"/>
      <c r="AY8" s="222"/>
      <c r="AZ8" s="219">
        <f t="shared" si="9"/>
        <v>0</v>
      </c>
      <c r="BA8" s="222"/>
      <c r="BB8" s="222"/>
      <c r="BC8" s="222"/>
      <c r="BD8" s="222"/>
      <c r="BE8" s="219">
        <f t="shared" si="10"/>
        <v>0</v>
      </c>
      <c r="BF8" s="222"/>
      <c r="BG8" s="222"/>
      <c r="BH8" s="222"/>
      <c r="BI8" s="222"/>
      <c r="BJ8" s="219">
        <f t="shared" si="11"/>
        <v>0</v>
      </c>
      <c r="BK8" s="222"/>
      <c r="BL8" s="222"/>
      <c r="BM8" s="222"/>
      <c r="BN8" s="222"/>
      <c r="BO8" s="219">
        <f t="shared" si="12"/>
        <v>0</v>
      </c>
      <c r="BP8" s="222"/>
      <c r="BQ8" s="222"/>
      <c r="BR8" s="222"/>
      <c r="BS8" s="222"/>
      <c r="BT8" s="219">
        <f t="shared" si="13"/>
        <v>0</v>
      </c>
      <c r="BU8" s="222"/>
      <c r="BV8" s="222"/>
      <c r="BW8" s="222"/>
      <c r="BX8" s="222"/>
      <c r="BY8" s="219">
        <f t="shared" si="14"/>
        <v>0</v>
      </c>
      <c r="BZ8" s="221">
        <f t="shared" si="20"/>
        <v>0</v>
      </c>
      <c r="CA8" s="221">
        <f t="shared" si="20"/>
        <v>0</v>
      </c>
      <c r="CB8" s="221">
        <f t="shared" si="20"/>
        <v>0</v>
      </c>
      <c r="CC8" s="221">
        <f t="shared" si="20"/>
        <v>0</v>
      </c>
      <c r="CD8" s="219">
        <f t="shared" si="15"/>
        <v>0</v>
      </c>
      <c r="CE8" s="222"/>
      <c r="CF8" s="222"/>
      <c r="CG8" s="222"/>
      <c r="CH8" s="222"/>
      <c r="CI8" s="219">
        <f t="shared" si="21"/>
        <v>0</v>
      </c>
      <c r="CJ8" s="221">
        <f>AL8+AQ8+BZ8+BA8</f>
        <v>0</v>
      </c>
      <c r="CK8" s="221">
        <f>AM8+AR8+CA8+BB8</f>
        <v>0</v>
      </c>
      <c r="CL8" s="221">
        <f>AN8+AS8+CB8+BC8</f>
        <v>0</v>
      </c>
      <c r="CM8" s="221">
        <f>AO8+AT8+CC8+BD8</f>
        <v>0</v>
      </c>
      <c r="CN8" s="219">
        <f t="shared" si="16"/>
        <v>0</v>
      </c>
      <c r="CO8" s="228"/>
    </row>
    <row r="9" spans="1:93" ht="12.75">
      <c r="A9" s="218">
        <v>213</v>
      </c>
      <c r="B9" s="221">
        <f>ROUND(B7*0.302,1)</f>
        <v>26.1</v>
      </c>
      <c r="C9" s="221">
        <f>ROUND(C7*0.302,1)</f>
        <v>23.4</v>
      </c>
      <c r="D9" s="221">
        <f>ROUND(D7*0.302,1)</f>
        <v>30.6</v>
      </c>
      <c r="E9" s="221">
        <f>ROUND(E7*0.302,1)</f>
        <v>28.8</v>
      </c>
      <c r="F9" s="219">
        <f t="shared" si="0"/>
        <v>108.89999999999999</v>
      </c>
      <c r="G9" s="221">
        <f>B9</f>
        <v>26.1</v>
      </c>
      <c r="H9" s="221">
        <f>C9</f>
        <v>23.4</v>
      </c>
      <c r="I9" s="221">
        <f>D9</f>
        <v>30.6</v>
      </c>
      <c r="J9" s="221">
        <f>E9</f>
        <v>28.8</v>
      </c>
      <c r="K9" s="219">
        <f t="shared" si="1"/>
        <v>108.89999999999999</v>
      </c>
      <c r="L9" s="221">
        <f>ROUND(L7*0.302,1)</f>
        <v>24.8</v>
      </c>
      <c r="M9" s="221">
        <f>ROUND(M7*0.302,1)</f>
        <v>29.8</v>
      </c>
      <c r="N9" s="221">
        <f>ROUND(N7*0.302,1)</f>
        <v>26.3</v>
      </c>
      <c r="O9" s="221">
        <f>ROUND(O7*0.302,1)</f>
        <v>26.3</v>
      </c>
      <c r="P9" s="219">
        <f t="shared" si="2"/>
        <v>107.2</v>
      </c>
      <c r="Q9" s="221">
        <f t="shared" si="18"/>
        <v>24.8</v>
      </c>
      <c r="R9" s="221">
        <f t="shared" si="18"/>
        <v>29.8</v>
      </c>
      <c r="S9" s="221">
        <f t="shared" si="18"/>
        <v>26.3</v>
      </c>
      <c r="T9" s="221">
        <f t="shared" si="18"/>
        <v>26.3</v>
      </c>
      <c r="U9" s="219">
        <f t="shared" si="3"/>
        <v>107.2</v>
      </c>
      <c r="V9" s="220"/>
      <c r="W9" s="220"/>
      <c r="X9" s="220"/>
      <c r="Y9" s="220"/>
      <c r="Z9" s="219">
        <f t="shared" si="4"/>
        <v>0</v>
      </c>
      <c r="AA9" s="221">
        <f>ROUND(AA7*0.262,0)</f>
        <v>0</v>
      </c>
      <c r="AB9" s="221">
        <f>ROUND(AB7*0.262,0)</f>
        <v>0</v>
      </c>
      <c r="AC9" s="221">
        <f>ROUND(AC7*0.262,0)</f>
        <v>0</v>
      </c>
      <c r="AD9" s="221">
        <f>ROUND(AD7*0.262,0)</f>
        <v>0</v>
      </c>
      <c r="AE9" s="219">
        <f t="shared" si="5"/>
        <v>0</v>
      </c>
      <c r="AF9" s="218">
        <v>213</v>
      </c>
      <c r="AG9" s="221">
        <f>ROUND(AG7*0.262,1)</f>
        <v>0</v>
      </c>
      <c r="AH9" s="221">
        <f>ROUND(AH7*0.262,1)</f>
        <v>0</v>
      </c>
      <c r="AI9" s="221">
        <f>ROUND(AI7*0.262,1)</f>
        <v>0</v>
      </c>
      <c r="AJ9" s="221">
        <f>ROUND(AJ7*0.262,1)</f>
        <v>0</v>
      </c>
      <c r="AK9" s="219">
        <f t="shared" si="6"/>
        <v>0</v>
      </c>
      <c r="AL9" s="221">
        <f t="shared" si="19"/>
        <v>0</v>
      </c>
      <c r="AM9" s="221">
        <f t="shared" si="19"/>
        <v>0</v>
      </c>
      <c r="AN9" s="221">
        <f t="shared" si="19"/>
        <v>0</v>
      </c>
      <c r="AO9" s="221">
        <f t="shared" si="19"/>
        <v>0</v>
      </c>
      <c r="AP9" s="219">
        <f t="shared" si="7"/>
        <v>0</v>
      </c>
      <c r="AQ9" s="221">
        <f>AL9+G9+Q9+V9</f>
        <v>50.900000000000006</v>
      </c>
      <c r="AR9" s="221">
        <f>AM9+H9+R9+W9</f>
        <v>53.2</v>
      </c>
      <c r="AS9" s="221">
        <f>AN9+I9+S9+X9</f>
        <v>56.900000000000006</v>
      </c>
      <c r="AT9" s="221">
        <f>AO9+J9+T9+Y9</f>
        <v>55.1</v>
      </c>
      <c r="AU9" s="219">
        <f t="shared" si="8"/>
        <v>216.1</v>
      </c>
      <c r="AV9" s="221">
        <f>ROUND(AV7*0.262,0)</f>
        <v>0</v>
      </c>
      <c r="AW9" s="221">
        <f>ROUND(AW7*0.262,0)</f>
        <v>0</v>
      </c>
      <c r="AX9" s="221">
        <f>ROUND(AX7*0.262,0)</f>
        <v>0</v>
      </c>
      <c r="AY9" s="221">
        <f>ROUND(AY7*0.262,0)</f>
        <v>0</v>
      </c>
      <c r="AZ9" s="219">
        <f t="shared" si="9"/>
        <v>0</v>
      </c>
      <c r="BA9" s="221">
        <f>ROUND(BA7*0.262,0)</f>
        <v>0</v>
      </c>
      <c r="BB9" s="221">
        <f>ROUND(BB7*0.262,0)</f>
        <v>0</v>
      </c>
      <c r="BC9" s="221">
        <f>ROUND(BC7*0.262,0)</f>
        <v>0</v>
      </c>
      <c r="BD9" s="221">
        <f>ROUND(BD7*0.262,0)</f>
        <v>0</v>
      </c>
      <c r="BE9" s="219">
        <f t="shared" si="10"/>
        <v>0</v>
      </c>
      <c r="BF9" s="221">
        <f>ROUND(BF7*0.262,0)</f>
        <v>0</v>
      </c>
      <c r="BG9" s="221">
        <f>ROUND(BG7*0.262,0)</f>
        <v>0</v>
      </c>
      <c r="BH9" s="221">
        <f>ROUND(BH7*0.262,0)</f>
        <v>0</v>
      </c>
      <c r="BI9" s="221">
        <f>ROUND(BI7*0.262,0)</f>
        <v>0</v>
      </c>
      <c r="BJ9" s="219">
        <f t="shared" si="11"/>
        <v>0</v>
      </c>
      <c r="BK9" s="220"/>
      <c r="BL9" s="220"/>
      <c r="BM9" s="220"/>
      <c r="BN9" s="220"/>
      <c r="BO9" s="219">
        <f t="shared" si="12"/>
        <v>0</v>
      </c>
      <c r="BP9" s="220"/>
      <c r="BQ9" s="220"/>
      <c r="BR9" s="220"/>
      <c r="BS9" s="220"/>
      <c r="BT9" s="219">
        <f t="shared" si="13"/>
        <v>0</v>
      </c>
      <c r="BU9" s="220"/>
      <c r="BV9" s="220"/>
      <c r="BW9" s="220"/>
      <c r="BX9" s="220"/>
      <c r="BY9" s="219">
        <f t="shared" si="14"/>
        <v>0</v>
      </c>
      <c r="BZ9" s="221">
        <f t="shared" si="20"/>
        <v>0</v>
      </c>
      <c r="CA9" s="221">
        <f t="shared" si="20"/>
        <v>0</v>
      </c>
      <c r="CB9" s="221">
        <f t="shared" si="20"/>
        <v>0</v>
      </c>
      <c r="CC9" s="221">
        <f t="shared" si="20"/>
        <v>0</v>
      </c>
      <c r="CD9" s="219">
        <f t="shared" si="15"/>
        <v>0</v>
      </c>
      <c r="CE9" s="220"/>
      <c r="CF9" s="220"/>
      <c r="CG9" s="220"/>
      <c r="CH9" s="220"/>
      <c r="CI9" s="219">
        <f t="shared" si="21"/>
        <v>0</v>
      </c>
      <c r="CJ9" s="221">
        <f>AL9+AQ9+BZ9</f>
        <v>50.900000000000006</v>
      </c>
      <c r="CK9" s="221">
        <f aca="true" t="shared" si="22" ref="CK9:CM39">AM9+AR9+CA9</f>
        <v>53.2</v>
      </c>
      <c r="CL9" s="221">
        <f t="shared" si="22"/>
        <v>56.900000000000006</v>
      </c>
      <c r="CM9" s="221">
        <f t="shared" si="22"/>
        <v>55.1</v>
      </c>
      <c r="CN9" s="219">
        <f t="shared" si="16"/>
        <v>216.1</v>
      </c>
      <c r="CO9" s="228"/>
    </row>
    <row r="10" spans="1:93" ht="12.75">
      <c r="A10" s="218">
        <v>220</v>
      </c>
      <c r="B10" s="219">
        <f>B11+B12+B13+B24+B19</f>
        <v>0</v>
      </c>
      <c r="C10" s="219">
        <f>C11+C12+C13+C24+C19</f>
        <v>0</v>
      </c>
      <c r="D10" s="219">
        <f>D11+D12+D13+D24+D19</f>
        <v>0</v>
      </c>
      <c r="E10" s="219">
        <f>E11+E12+E13+E24+E19</f>
        <v>0</v>
      </c>
      <c r="F10" s="219">
        <f t="shared" si="0"/>
        <v>0</v>
      </c>
      <c r="G10" s="219">
        <f>G11+G12+G13+G24+G18+G19</f>
        <v>0</v>
      </c>
      <c r="H10" s="219">
        <f>H11+H12+H13+H24+H18+H19</f>
        <v>0</v>
      </c>
      <c r="I10" s="219">
        <f>I11+I12+I13+I24+I18+I19</f>
        <v>0</v>
      </c>
      <c r="J10" s="219">
        <f>J11+J12+J13+J24+J18+J19</f>
        <v>0</v>
      </c>
      <c r="K10" s="219">
        <f t="shared" si="1"/>
        <v>0</v>
      </c>
      <c r="L10" s="219">
        <f>L11+L12+L13+L24+L18+L19</f>
        <v>38.5</v>
      </c>
      <c r="M10" s="219">
        <f>M11+M12+M13+M24+M18+M19</f>
        <v>38.5</v>
      </c>
      <c r="N10" s="219">
        <f>N11+N12+N13+N24+N18+N19</f>
        <v>38.5</v>
      </c>
      <c r="O10" s="219">
        <f>O11+O12+O13+O24+O18+O19</f>
        <v>38.5</v>
      </c>
      <c r="P10" s="219">
        <f t="shared" si="2"/>
        <v>154</v>
      </c>
      <c r="Q10" s="219">
        <f>Q11+Q12+Q13+Q24+Q18+Q19</f>
        <v>38.5</v>
      </c>
      <c r="R10" s="219">
        <f>R11+R12+R13+R24+R18+R19</f>
        <v>38.5</v>
      </c>
      <c r="S10" s="219">
        <f>S11+S12+S13+S24+S18+S19</f>
        <v>38.5</v>
      </c>
      <c r="T10" s="219">
        <f>T11+T12+T13+T24+T18+T19</f>
        <v>38.5</v>
      </c>
      <c r="U10" s="219">
        <f t="shared" si="3"/>
        <v>154</v>
      </c>
      <c r="V10" s="219">
        <f>V11+V12+V13+V24+V19</f>
        <v>0</v>
      </c>
      <c r="W10" s="219">
        <f>W11+W12+W13+W24+W19</f>
        <v>0</v>
      </c>
      <c r="X10" s="219">
        <f>X11+X12+X13+X24+X19</f>
        <v>0</v>
      </c>
      <c r="Y10" s="219">
        <f>Y11+Y12+Y13+Y24+Y19</f>
        <v>0</v>
      </c>
      <c r="Z10" s="219">
        <f t="shared" si="4"/>
        <v>0</v>
      </c>
      <c r="AA10" s="219">
        <f>AA11+AA12+AA13+AA24+AA19</f>
        <v>0</v>
      </c>
      <c r="AB10" s="219">
        <f>AB11+AB12+AB13+AB24+AB19</f>
        <v>0</v>
      </c>
      <c r="AC10" s="219">
        <f>AC11+AC12+AC13+AC24+AC19</f>
        <v>0</v>
      </c>
      <c r="AD10" s="219">
        <f>AD11+AD12+AD13+AD24+AD19</f>
        <v>0</v>
      </c>
      <c r="AE10" s="219">
        <f t="shared" si="5"/>
        <v>0</v>
      </c>
      <c r="AF10" s="218">
        <v>220</v>
      </c>
      <c r="AG10" s="219">
        <f>AG11+AG12+AG13+AG24+AG19</f>
        <v>0</v>
      </c>
      <c r="AH10" s="219">
        <f>AH11+AH12+AH13+AH24+AH19</f>
        <v>0</v>
      </c>
      <c r="AI10" s="219">
        <f>AI11+AI12+AI13+AI24+AI19</f>
        <v>0</v>
      </c>
      <c r="AJ10" s="219">
        <f>AJ11+AJ12+AJ13+AJ24+AJ19</f>
        <v>0</v>
      </c>
      <c r="AK10" s="219">
        <f t="shared" si="6"/>
        <v>0</v>
      </c>
      <c r="AL10" s="219">
        <f>AL11+AL12+AL13+AL24+AL19</f>
        <v>0</v>
      </c>
      <c r="AM10" s="219">
        <f>AM11+AM12+AM13+AM24+AM19</f>
        <v>0</v>
      </c>
      <c r="AN10" s="219">
        <f>AN11+AN12+AN13+AN24+AN19</f>
        <v>0</v>
      </c>
      <c r="AO10" s="219">
        <f>AO11+AO12+AO13+AO24+AO19</f>
        <v>0</v>
      </c>
      <c r="AP10" s="219">
        <f t="shared" si="7"/>
        <v>0</v>
      </c>
      <c r="AQ10" s="219">
        <f>AQ11+AQ12+AQ13+AQ24+AQ18+AQ19</f>
        <v>38.5</v>
      </c>
      <c r="AR10" s="219">
        <f>AR11+AR12+AR13+AR24+AR18+AR19</f>
        <v>38.5</v>
      </c>
      <c r="AS10" s="219">
        <f>AS11+AS12+AS13+AS24+AS18+AS19</f>
        <v>38.5</v>
      </c>
      <c r="AT10" s="219">
        <f>AT11+AT12+AT13+AT24+AT18+AT19</f>
        <v>38.5</v>
      </c>
      <c r="AU10" s="219">
        <f>AU11+AU12+AU13+AU24+AU18+AU19</f>
        <v>154</v>
      </c>
      <c r="AV10" s="219">
        <f>AV11+AV12+AV13+AV24+AV19</f>
        <v>7.9</v>
      </c>
      <c r="AW10" s="219">
        <f>AW11+AW12+AW13+AW24+AW19</f>
        <v>8</v>
      </c>
      <c r="AX10" s="219">
        <f>AX11+AX12+AX13+AX24+AX19</f>
        <v>7.9</v>
      </c>
      <c r="AY10" s="219">
        <f>AY11+AY12+AY13+AY24+AY19</f>
        <v>8</v>
      </c>
      <c r="AZ10" s="219">
        <f t="shared" si="9"/>
        <v>31.8</v>
      </c>
      <c r="BA10" s="219">
        <f>BA11+BA12+BA13+BA24+BA19</f>
        <v>0</v>
      </c>
      <c r="BB10" s="219">
        <f>BB11+BB12+BB13+BB24+BB19</f>
        <v>0</v>
      </c>
      <c r="BC10" s="219">
        <f>BC11+BC12+BC13+BC24+BC19</f>
        <v>0</v>
      </c>
      <c r="BD10" s="219">
        <f>BD11+BD12+BD13+BD24+BD19</f>
        <v>0</v>
      </c>
      <c r="BE10" s="219">
        <f t="shared" si="10"/>
        <v>0</v>
      </c>
      <c r="BF10" s="219">
        <f>BF11+BF12+BF13+BF24+BF19</f>
        <v>90</v>
      </c>
      <c r="BG10" s="219">
        <f>BG11+BG12+BG13+BG24+BG19</f>
        <v>20</v>
      </c>
      <c r="BH10" s="219">
        <f>BH11+BH12+BH13+BH24+BH19</f>
        <v>20</v>
      </c>
      <c r="BI10" s="219">
        <f>BI11+BI12+BI13+BI24+BI19</f>
        <v>90</v>
      </c>
      <c r="BJ10" s="219">
        <f t="shared" si="11"/>
        <v>220</v>
      </c>
      <c r="BK10" s="219">
        <f>BK11+BK12+BK13+BK24+BK19</f>
        <v>0</v>
      </c>
      <c r="BL10" s="219">
        <f>BL11+BL12+BL13+BL24+BL19</f>
        <v>12.5</v>
      </c>
      <c r="BM10" s="219">
        <f>BM11+BM12+BM13+BM24+BM19</f>
        <v>0</v>
      </c>
      <c r="BN10" s="219">
        <f>BN11+BN12+BN13+BN24+BN19</f>
        <v>0</v>
      </c>
      <c r="BO10" s="219">
        <f t="shared" si="12"/>
        <v>12.5</v>
      </c>
      <c r="BP10" s="219">
        <f>BP11+BP12+BP13+BP24+BP19</f>
        <v>0</v>
      </c>
      <c r="BQ10" s="219">
        <f>BQ11+BQ12+BQ13+BQ24+BQ19</f>
        <v>30</v>
      </c>
      <c r="BR10" s="219">
        <f>BR11+BR12+BR13+BR24+BR19</f>
        <v>0</v>
      </c>
      <c r="BS10" s="219">
        <f>BS11+BS12+BS13+BS24+BS19</f>
        <v>0</v>
      </c>
      <c r="BT10" s="219">
        <f t="shared" si="13"/>
        <v>30</v>
      </c>
      <c r="BU10" s="219">
        <f>BU11+BU12+BU13+BU24+BU19</f>
        <v>60</v>
      </c>
      <c r="BV10" s="219">
        <f>BV11+BV12+BV13+BV24+BV19</f>
        <v>60</v>
      </c>
      <c r="BW10" s="219">
        <f>BW11+BW12+BW13+BW24+BW19</f>
        <v>60</v>
      </c>
      <c r="BX10" s="219">
        <f>BX11+BX12+BX13+BX24+BX19</f>
        <v>60</v>
      </c>
      <c r="BY10" s="219">
        <f t="shared" si="14"/>
        <v>240</v>
      </c>
      <c r="BZ10" s="219">
        <f>BZ11+BZ12+BZ13+BZ24+BZ18+BZ19</f>
        <v>150</v>
      </c>
      <c r="CA10" s="219">
        <f>CA11+CA12+CA13+CA24+CA18+CA19</f>
        <v>122.5</v>
      </c>
      <c r="CB10" s="219">
        <f>CB11+CB12+CB13+CB24+CB18+CB19</f>
        <v>80</v>
      </c>
      <c r="CC10" s="219">
        <f>CC11+CC12+CC13+CC24+CC18+CC19</f>
        <v>150</v>
      </c>
      <c r="CD10" s="219">
        <f>CD11+CD12+CD13+CD24+CD18+CD19</f>
        <v>502.5</v>
      </c>
      <c r="CE10" s="219">
        <f>CE11+CE12+CE13+CE24+CE19</f>
        <v>0</v>
      </c>
      <c r="CF10" s="219">
        <f>CF11+CF12+CF13+CF24+CF19</f>
        <v>0</v>
      </c>
      <c r="CG10" s="219">
        <f>CG11+CG12+CG13+CG24+CG19</f>
        <v>0</v>
      </c>
      <c r="CH10" s="219">
        <f>CH11+CH12+CH13+CH24+CH19</f>
        <v>0</v>
      </c>
      <c r="CI10" s="219">
        <f t="shared" si="21"/>
        <v>0</v>
      </c>
      <c r="CJ10" s="219">
        <f>CJ11+CJ12+CJ13+CJ24+CJ18+CJ19</f>
        <v>196.4</v>
      </c>
      <c r="CK10" s="219">
        <f>CK11+CK12+CK13+CK24+CK18+CK19</f>
        <v>169</v>
      </c>
      <c r="CL10" s="219">
        <f>CL11+CL12+CL13+CL24+CL18+CL19</f>
        <v>126.4</v>
      </c>
      <c r="CM10" s="219">
        <f>CM11+CM12+CM13+CM24+CM18+CM19</f>
        <v>196.5</v>
      </c>
      <c r="CN10" s="219">
        <f>CN11+CN12+CN13+CN24+CN18+CN19</f>
        <v>688.3</v>
      </c>
      <c r="CO10" s="227"/>
    </row>
    <row r="11" spans="1:93" ht="12.75">
      <c r="A11" s="218">
        <v>221</v>
      </c>
      <c r="B11" s="220"/>
      <c r="C11" s="220"/>
      <c r="D11" s="220"/>
      <c r="E11" s="220"/>
      <c r="F11" s="219">
        <f t="shared" si="0"/>
        <v>0</v>
      </c>
      <c r="G11" s="221">
        <f aca="true" t="shared" si="23" ref="G11:J12">B11</f>
        <v>0</v>
      </c>
      <c r="H11" s="221">
        <f t="shared" si="23"/>
        <v>0</v>
      </c>
      <c r="I11" s="221">
        <f t="shared" si="23"/>
        <v>0</v>
      </c>
      <c r="J11" s="221">
        <f t="shared" si="23"/>
        <v>0</v>
      </c>
      <c r="K11" s="219">
        <f t="shared" si="1"/>
        <v>0</v>
      </c>
      <c r="L11" s="220">
        <v>5</v>
      </c>
      <c r="M11" s="220">
        <v>5</v>
      </c>
      <c r="N11" s="220">
        <v>5</v>
      </c>
      <c r="O11" s="220">
        <v>5</v>
      </c>
      <c r="P11" s="219">
        <f t="shared" si="2"/>
        <v>20</v>
      </c>
      <c r="Q11" s="221">
        <f aca="true" t="shared" si="24" ref="Q11:T12">L11</f>
        <v>5</v>
      </c>
      <c r="R11" s="221">
        <f t="shared" si="24"/>
        <v>5</v>
      </c>
      <c r="S11" s="221">
        <f t="shared" si="24"/>
        <v>5</v>
      </c>
      <c r="T11" s="221">
        <f t="shared" si="24"/>
        <v>5</v>
      </c>
      <c r="U11" s="219">
        <f t="shared" si="3"/>
        <v>20</v>
      </c>
      <c r="V11" s="220"/>
      <c r="W11" s="220"/>
      <c r="X11" s="220"/>
      <c r="Y11" s="220"/>
      <c r="Z11" s="219">
        <f t="shared" si="4"/>
        <v>0</v>
      </c>
      <c r="AA11" s="220"/>
      <c r="AB11" s="220"/>
      <c r="AC11" s="220"/>
      <c r="AD11" s="220"/>
      <c r="AE11" s="219">
        <f t="shared" si="5"/>
        <v>0</v>
      </c>
      <c r="AF11" s="218">
        <v>221</v>
      </c>
      <c r="AG11" s="220"/>
      <c r="AH11" s="220"/>
      <c r="AI11" s="220"/>
      <c r="AJ11" s="220"/>
      <c r="AK11" s="219">
        <f t="shared" si="6"/>
        <v>0</v>
      </c>
      <c r="AL11" s="221">
        <f aca="true" t="shared" si="25" ref="AL11:AO12">AA11+AG11</f>
        <v>0</v>
      </c>
      <c r="AM11" s="221">
        <f t="shared" si="25"/>
        <v>0</v>
      </c>
      <c r="AN11" s="221">
        <f t="shared" si="25"/>
        <v>0</v>
      </c>
      <c r="AO11" s="221">
        <f t="shared" si="25"/>
        <v>0</v>
      </c>
      <c r="AP11" s="219">
        <f t="shared" si="7"/>
        <v>0</v>
      </c>
      <c r="AQ11" s="221">
        <f aca="true" t="shared" si="26" ref="AQ11:AT12">AL11+G11+Q11+V11</f>
        <v>5</v>
      </c>
      <c r="AR11" s="221">
        <f t="shared" si="26"/>
        <v>5</v>
      </c>
      <c r="AS11" s="221">
        <f t="shared" si="26"/>
        <v>5</v>
      </c>
      <c r="AT11" s="221">
        <f t="shared" si="26"/>
        <v>5</v>
      </c>
      <c r="AU11" s="219">
        <f t="shared" si="8"/>
        <v>20</v>
      </c>
      <c r="AV11" s="220"/>
      <c r="AW11" s="220"/>
      <c r="AX11" s="220"/>
      <c r="AY11" s="220"/>
      <c r="AZ11" s="219">
        <f t="shared" si="9"/>
        <v>0</v>
      </c>
      <c r="BA11" s="220"/>
      <c r="BB11" s="220"/>
      <c r="BC11" s="220"/>
      <c r="BD11" s="220"/>
      <c r="BE11" s="219">
        <f t="shared" si="10"/>
        <v>0</v>
      </c>
      <c r="BF11" s="220"/>
      <c r="BG11" s="220"/>
      <c r="BH11" s="220"/>
      <c r="BI11" s="220"/>
      <c r="BJ11" s="219">
        <f t="shared" si="11"/>
        <v>0</v>
      </c>
      <c r="BK11" s="220"/>
      <c r="BL11" s="220"/>
      <c r="BM11" s="220"/>
      <c r="BN11" s="220"/>
      <c r="BO11" s="219">
        <f t="shared" si="12"/>
        <v>0</v>
      </c>
      <c r="BP11" s="220"/>
      <c r="BQ11" s="220"/>
      <c r="BR11" s="220"/>
      <c r="BS11" s="220"/>
      <c r="BT11" s="219">
        <f t="shared" si="13"/>
        <v>0</v>
      </c>
      <c r="BU11" s="220"/>
      <c r="BV11" s="220"/>
      <c r="BW11" s="220"/>
      <c r="BX11" s="220"/>
      <c r="BY11" s="219">
        <f t="shared" si="14"/>
        <v>0</v>
      </c>
      <c r="BZ11" s="221">
        <f aca="true" t="shared" si="27" ref="BZ11:CC12">BF11+BK11</f>
        <v>0</v>
      </c>
      <c r="CA11" s="221">
        <f t="shared" si="27"/>
        <v>0</v>
      </c>
      <c r="CB11" s="221">
        <f t="shared" si="27"/>
        <v>0</v>
      </c>
      <c r="CC11" s="221">
        <f t="shared" si="27"/>
        <v>0</v>
      </c>
      <c r="CD11" s="219">
        <f t="shared" si="15"/>
        <v>0</v>
      </c>
      <c r="CE11" s="220"/>
      <c r="CF11" s="220"/>
      <c r="CG11" s="220"/>
      <c r="CH11" s="220"/>
      <c r="CI11" s="219">
        <f t="shared" si="21"/>
        <v>0</v>
      </c>
      <c r="CJ11" s="221">
        <f aca="true" t="shared" si="28" ref="CJ11:CJ23">AL11+AQ11+BZ11</f>
        <v>5</v>
      </c>
      <c r="CK11" s="221">
        <f t="shared" si="22"/>
        <v>5</v>
      </c>
      <c r="CL11" s="221">
        <f t="shared" si="22"/>
        <v>5</v>
      </c>
      <c r="CM11" s="221">
        <f t="shared" si="22"/>
        <v>5</v>
      </c>
      <c r="CN11" s="219">
        <f t="shared" si="16"/>
        <v>20</v>
      </c>
      <c r="CO11" s="227"/>
    </row>
    <row r="12" spans="1:93" ht="12.75">
      <c r="A12" s="218">
        <v>222</v>
      </c>
      <c r="B12" s="220"/>
      <c r="C12" s="220"/>
      <c r="D12" s="220"/>
      <c r="E12" s="220"/>
      <c r="F12" s="219">
        <f t="shared" si="0"/>
        <v>0</v>
      </c>
      <c r="G12" s="221">
        <f t="shared" si="23"/>
        <v>0</v>
      </c>
      <c r="H12" s="221">
        <f t="shared" si="23"/>
        <v>0</v>
      </c>
      <c r="I12" s="221">
        <f t="shared" si="23"/>
        <v>0</v>
      </c>
      <c r="J12" s="221">
        <f t="shared" si="23"/>
        <v>0</v>
      </c>
      <c r="K12" s="219">
        <f t="shared" si="1"/>
        <v>0</v>
      </c>
      <c r="L12" s="220">
        <v>13.5</v>
      </c>
      <c r="M12" s="220">
        <v>13.5</v>
      </c>
      <c r="N12" s="220">
        <v>13.5</v>
      </c>
      <c r="O12" s="220">
        <v>13.5</v>
      </c>
      <c r="P12" s="219">
        <f t="shared" si="2"/>
        <v>54</v>
      </c>
      <c r="Q12" s="221">
        <f t="shared" si="24"/>
        <v>13.5</v>
      </c>
      <c r="R12" s="221">
        <f t="shared" si="24"/>
        <v>13.5</v>
      </c>
      <c r="S12" s="221">
        <f t="shared" si="24"/>
        <v>13.5</v>
      </c>
      <c r="T12" s="221">
        <f t="shared" si="24"/>
        <v>13.5</v>
      </c>
      <c r="U12" s="219">
        <f t="shared" si="3"/>
        <v>54</v>
      </c>
      <c r="V12" s="220"/>
      <c r="W12" s="220"/>
      <c r="X12" s="220"/>
      <c r="Y12" s="220"/>
      <c r="Z12" s="219">
        <f t="shared" si="4"/>
        <v>0</v>
      </c>
      <c r="AA12" s="220"/>
      <c r="AB12" s="220"/>
      <c r="AC12" s="220"/>
      <c r="AD12" s="220"/>
      <c r="AE12" s="219">
        <f t="shared" si="5"/>
        <v>0</v>
      </c>
      <c r="AF12" s="218">
        <v>222</v>
      </c>
      <c r="AG12" s="220"/>
      <c r="AH12" s="220"/>
      <c r="AI12" s="220"/>
      <c r="AJ12" s="220"/>
      <c r="AK12" s="219">
        <f t="shared" si="6"/>
        <v>0</v>
      </c>
      <c r="AL12" s="221">
        <f t="shared" si="25"/>
        <v>0</v>
      </c>
      <c r="AM12" s="221">
        <f t="shared" si="25"/>
        <v>0</v>
      </c>
      <c r="AN12" s="221">
        <f t="shared" si="25"/>
        <v>0</v>
      </c>
      <c r="AO12" s="221">
        <f t="shared" si="25"/>
        <v>0</v>
      </c>
      <c r="AP12" s="219">
        <f t="shared" si="7"/>
        <v>0</v>
      </c>
      <c r="AQ12" s="221">
        <f t="shared" si="26"/>
        <v>13.5</v>
      </c>
      <c r="AR12" s="221">
        <f t="shared" si="26"/>
        <v>13.5</v>
      </c>
      <c r="AS12" s="221">
        <f t="shared" si="26"/>
        <v>13.5</v>
      </c>
      <c r="AT12" s="221">
        <f t="shared" si="26"/>
        <v>13.5</v>
      </c>
      <c r="AU12" s="219">
        <f t="shared" si="8"/>
        <v>54</v>
      </c>
      <c r="AV12" s="220"/>
      <c r="AW12" s="220"/>
      <c r="AX12" s="220"/>
      <c r="AY12" s="220"/>
      <c r="AZ12" s="219">
        <f t="shared" si="9"/>
        <v>0</v>
      </c>
      <c r="BA12" s="220"/>
      <c r="BB12" s="220"/>
      <c r="BC12" s="220"/>
      <c r="BD12" s="220"/>
      <c r="BE12" s="219">
        <f t="shared" si="10"/>
        <v>0</v>
      </c>
      <c r="BF12" s="220"/>
      <c r="BG12" s="220"/>
      <c r="BH12" s="220"/>
      <c r="BI12" s="220"/>
      <c r="BJ12" s="219">
        <f t="shared" si="11"/>
        <v>0</v>
      </c>
      <c r="BK12" s="220"/>
      <c r="BL12" s="220"/>
      <c r="BM12" s="220"/>
      <c r="BN12" s="220"/>
      <c r="BO12" s="219">
        <f t="shared" si="12"/>
        <v>0</v>
      </c>
      <c r="BP12" s="220"/>
      <c r="BQ12" s="220"/>
      <c r="BR12" s="220"/>
      <c r="BS12" s="220"/>
      <c r="BT12" s="219">
        <f t="shared" si="13"/>
        <v>0</v>
      </c>
      <c r="BU12" s="220"/>
      <c r="BV12" s="220"/>
      <c r="BW12" s="220"/>
      <c r="BX12" s="220"/>
      <c r="BY12" s="219">
        <f t="shared" si="14"/>
        <v>0</v>
      </c>
      <c r="BZ12" s="221">
        <f t="shared" si="27"/>
        <v>0</v>
      </c>
      <c r="CA12" s="221">
        <f t="shared" si="27"/>
        <v>0</v>
      </c>
      <c r="CB12" s="221">
        <f t="shared" si="27"/>
        <v>0</v>
      </c>
      <c r="CC12" s="221">
        <f t="shared" si="27"/>
        <v>0</v>
      </c>
      <c r="CD12" s="219">
        <f t="shared" si="15"/>
        <v>0</v>
      </c>
      <c r="CE12" s="220"/>
      <c r="CF12" s="220"/>
      <c r="CG12" s="220"/>
      <c r="CH12" s="220"/>
      <c r="CI12" s="219">
        <f t="shared" si="21"/>
        <v>0</v>
      </c>
      <c r="CJ12" s="221">
        <f>AL12+AQ12+BZ12+BA12</f>
        <v>13.5</v>
      </c>
      <c r="CK12" s="221">
        <f>AM12+AR12+CA12+BB12</f>
        <v>13.5</v>
      </c>
      <c r="CL12" s="221">
        <f>AN12+AS12+CB12+BC12</f>
        <v>13.5</v>
      </c>
      <c r="CM12" s="221">
        <f>AO12+AT12+CC12+BD12</f>
        <v>13.5</v>
      </c>
      <c r="CN12" s="219">
        <f t="shared" si="16"/>
        <v>54</v>
      </c>
      <c r="CO12" s="227"/>
    </row>
    <row r="13" spans="1:93" ht="12.75">
      <c r="A13" s="218">
        <v>223</v>
      </c>
      <c r="B13" s="219">
        <f>B14+B15+B16+B17</f>
        <v>0</v>
      </c>
      <c r="C13" s="219">
        <f>C14+C15+C16+C17</f>
        <v>0</v>
      </c>
      <c r="D13" s="219">
        <f>D14+D15+D16+D17</f>
        <v>0</v>
      </c>
      <c r="E13" s="219">
        <f>E14+E15+E16+E17</f>
        <v>0</v>
      </c>
      <c r="F13" s="219">
        <f t="shared" si="0"/>
        <v>0</v>
      </c>
      <c r="G13" s="219">
        <f>G14+G15+G16+G17</f>
        <v>0</v>
      </c>
      <c r="H13" s="219">
        <f>H14+H15+H16+H17</f>
        <v>0</v>
      </c>
      <c r="I13" s="219">
        <f>I14+I15+I16+I17</f>
        <v>0</v>
      </c>
      <c r="J13" s="219">
        <f>J14+J15+J16+J17</f>
        <v>0</v>
      </c>
      <c r="K13" s="219">
        <f t="shared" si="1"/>
        <v>0</v>
      </c>
      <c r="L13" s="219">
        <f>L14+L15+L16+L17</f>
        <v>3</v>
      </c>
      <c r="M13" s="219">
        <f>M14+M15+M16+M17</f>
        <v>3</v>
      </c>
      <c r="N13" s="219">
        <f>N14+N15+N16+N17</f>
        <v>3</v>
      </c>
      <c r="O13" s="219">
        <f>O14+O15+O16+O17</f>
        <v>3</v>
      </c>
      <c r="P13" s="219">
        <f t="shared" si="2"/>
        <v>12</v>
      </c>
      <c r="Q13" s="219">
        <f>Q14+Q15+Q16+Q17</f>
        <v>3</v>
      </c>
      <c r="R13" s="219">
        <f>R14+R15+R16+R17</f>
        <v>3</v>
      </c>
      <c r="S13" s="219">
        <f>S14+S15+S16+S17</f>
        <v>3</v>
      </c>
      <c r="T13" s="219">
        <f>T14+T15+T16+T17</f>
        <v>3</v>
      </c>
      <c r="U13" s="219">
        <f t="shared" si="3"/>
        <v>12</v>
      </c>
      <c r="V13" s="219">
        <f>V14+V15+V16+V17</f>
        <v>0</v>
      </c>
      <c r="W13" s="219">
        <f>W14+W15+W16+W17</f>
        <v>0</v>
      </c>
      <c r="X13" s="219">
        <f>X14+X15+X16+X17</f>
        <v>0</v>
      </c>
      <c r="Y13" s="219">
        <f>Y14+Y15+Y16+Y17</f>
        <v>0</v>
      </c>
      <c r="Z13" s="219">
        <f t="shared" si="4"/>
        <v>0</v>
      </c>
      <c r="AA13" s="219">
        <f>AA14+AA15+AA16+AA17</f>
        <v>0</v>
      </c>
      <c r="AB13" s="219">
        <f>AB14+AB15+AB16+AB17</f>
        <v>0</v>
      </c>
      <c r="AC13" s="219">
        <f>AC14+AC15+AC16+AC17</f>
        <v>0</v>
      </c>
      <c r="AD13" s="219">
        <f>AD14+AD15+AD16+AD17</f>
        <v>0</v>
      </c>
      <c r="AE13" s="219">
        <f t="shared" si="5"/>
        <v>0</v>
      </c>
      <c r="AF13" s="218">
        <v>223</v>
      </c>
      <c r="AG13" s="219">
        <f>AG14+AG15+AG16+AG17</f>
        <v>0</v>
      </c>
      <c r="AH13" s="219">
        <f>AH14+AH15+AH16+AH17</f>
        <v>0</v>
      </c>
      <c r="AI13" s="219">
        <f>AI14+AI15+AI16+AI17</f>
        <v>0</v>
      </c>
      <c r="AJ13" s="219">
        <f>AJ14+AJ15+AJ16+AJ17</f>
        <v>0</v>
      </c>
      <c r="AK13" s="219">
        <f t="shared" si="6"/>
        <v>0</v>
      </c>
      <c r="AL13" s="219">
        <f>AL14+AL15+AL16+AL17</f>
        <v>0</v>
      </c>
      <c r="AM13" s="219">
        <f>AM14+AM15+AM16+AM17</f>
        <v>0</v>
      </c>
      <c r="AN13" s="219">
        <f>AN14+AN15+AN16+AN17</f>
        <v>0</v>
      </c>
      <c r="AO13" s="219">
        <f>AO14+AO15+AO16+AO17</f>
        <v>0</v>
      </c>
      <c r="AP13" s="219">
        <f t="shared" si="7"/>
        <v>0</v>
      </c>
      <c r="AQ13" s="219">
        <f>AQ14+AQ15+AQ16+AQ17</f>
        <v>3</v>
      </c>
      <c r="AR13" s="219">
        <f>AR14+AR15+AR16+AR17</f>
        <v>3</v>
      </c>
      <c r="AS13" s="219">
        <f>AS14+AS15+AS16+AS17</f>
        <v>3</v>
      </c>
      <c r="AT13" s="219">
        <f>AT14+AT15+AT16+AT17</f>
        <v>3</v>
      </c>
      <c r="AU13" s="219">
        <f t="shared" si="8"/>
        <v>12</v>
      </c>
      <c r="AV13" s="219">
        <f>AV14+AV15+AV16+AV17</f>
        <v>0</v>
      </c>
      <c r="AW13" s="219">
        <f>AW14+AW15+AW16+AW17</f>
        <v>0</v>
      </c>
      <c r="AX13" s="219">
        <f>AX14+AX15+AX16+AX17</f>
        <v>0</v>
      </c>
      <c r="AY13" s="219">
        <f>AY14+AY15+AY16+AY17</f>
        <v>0</v>
      </c>
      <c r="AZ13" s="219">
        <f t="shared" si="9"/>
        <v>0</v>
      </c>
      <c r="BA13" s="219">
        <f>BA14+BA15+BA16+BA17</f>
        <v>0</v>
      </c>
      <c r="BB13" s="219">
        <f>BB14+BB15+BB16+BB17</f>
        <v>0</v>
      </c>
      <c r="BC13" s="219">
        <f>BC14+BC15+BC16+BC17</f>
        <v>0</v>
      </c>
      <c r="BD13" s="219">
        <f>BD14+BD15+BD16+BD17</f>
        <v>0</v>
      </c>
      <c r="BE13" s="219">
        <f t="shared" si="10"/>
        <v>0</v>
      </c>
      <c r="BF13" s="219">
        <f>BF14+BF15+BF16+BF17</f>
        <v>0</v>
      </c>
      <c r="BG13" s="219">
        <f>BG14+BG15+BG16+BG17</f>
        <v>0</v>
      </c>
      <c r="BH13" s="219">
        <f>BH14+BH15+BH16+BH17</f>
        <v>0</v>
      </c>
      <c r="BI13" s="219">
        <f>BI14+BI15+BI16+BI17</f>
        <v>0</v>
      </c>
      <c r="BJ13" s="219">
        <f t="shared" si="11"/>
        <v>0</v>
      </c>
      <c r="BK13" s="219">
        <f>BK14+BK15+BK16+BK17</f>
        <v>0</v>
      </c>
      <c r="BL13" s="219">
        <f>BL14+BL15+BL16+BL17</f>
        <v>0</v>
      </c>
      <c r="BM13" s="219">
        <f>BM14+BM15+BM16+BM17</f>
        <v>0</v>
      </c>
      <c r="BN13" s="219">
        <f>BN14+BN15+BN16+BN17</f>
        <v>0</v>
      </c>
      <c r="BO13" s="219">
        <f t="shared" si="12"/>
        <v>0</v>
      </c>
      <c r="BP13" s="219">
        <f>BP14+BP15+BP16+BP17</f>
        <v>0</v>
      </c>
      <c r="BQ13" s="219">
        <f>BQ14+BQ15+BQ16+BQ17</f>
        <v>0</v>
      </c>
      <c r="BR13" s="219">
        <f>BR14+BR15+BR16+BR17</f>
        <v>0</v>
      </c>
      <c r="BS13" s="219">
        <f>BS14+BS15+BS16+BS17</f>
        <v>0</v>
      </c>
      <c r="BT13" s="219">
        <f t="shared" si="13"/>
        <v>0</v>
      </c>
      <c r="BU13" s="219">
        <f>BU14+BU15+BU16+BU17</f>
        <v>0</v>
      </c>
      <c r="BV13" s="219">
        <f>BV14+BV15+BV16+BV17</f>
        <v>0</v>
      </c>
      <c r="BW13" s="219">
        <f>BW14+BW15+BW16+BW17</f>
        <v>0</v>
      </c>
      <c r="BX13" s="219">
        <f>BX14+BX15+BX16+BX17</f>
        <v>0</v>
      </c>
      <c r="BY13" s="219">
        <f t="shared" si="14"/>
        <v>0</v>
      </c>
      <c r="BZ13" s="219">
        <f>BZ14+BZ15+BZ16+BZ17</f>
        <v>0</v>
      </c>
      <c r="CA13" s="219">
        <f>CA14+CA15+CA16+CA17</f>
        <v>0</v>
      </c>
      <c r="CB13" s="219">
        <f>CB14+CB15+CB16+CB17</f>
        <v>0</v>
      </c>
      <c r="CC13" s="219">
        <f>CC14+CC15+CC16+CC17</f>
        <v>0</v>
      </c>
      <c r="CD13" s="219">
        <f t="shared" si="15"/>
        <v>0</v>
      </c>
      <c r="CE13" s="219">
        <f>CE14+CE15+CE16+CE17</f>
        <v>0</v>
      </c>
      <c r="CF13" s="219">
        <f>CF14+CF15+CF16+CF17</f>
        <v>0</v>
      </c>
      <c r="CG13" s="219">
        <f>CG14+CG15+CG16+CG17</f>
        <v>0</v>
      </c>
      <c r="CH13" s="219">
        <f>CH14+CH15+CH16+CH17</f>
        <v>0</v>
      </c>
      <c r="CI13" s="219">
        <f t="shared" si="21"/>
        <v>0</v>
      </c>
      <c r="CJ13" s="221">
        <f t="shared" si="28"/>
        <v>3</v>
      </c>
      <c r="CK13" s="221">
        <f t="shared" si="22"/>
        <v>3</v>
      </c>
      <c r="CL13" s="221">
        <f t="shared" si="22"/>
        <v>3</v>
      </c>
      <c r="CM13" s="221">
        <f t="shared" si="22"/>
        <v>3</v>
      </c>
      <c r="CN13" s="219">
        <f t="shared" si="16"/>
        <v>12</v>
      </c>
      <c r="CO13" s="227"/>
    </row>
    <row r="14" spans="1:93" ht="12.75">
      <c r="A14" s="218" t="s">
        <v>153</v>
      </c>
      <c r="B14" s="220"/>
      <c r="C14" s="220"/>
      <c r="D14" s="220"/>
      <c r="E14" s="220"/>
      <c r="F14" s="219">
        <f t="shared" si="0"/>
        <v>0</v>
      </c>
      <c r="G14" s="221">
        <f aca="true" t="shared" si="29" ref="G14:J18">B14</f>
        <v>0</v>
      </c>
      <c r="H14" s="221">
        <f t="shared" si="29"/>
        <v>0</v>
      </c>
      <c r="I14" s="221">
        <f t="shared" si="29"/>
        <v>0</v>
      </c>
      <c r="J14" s="221">
        <f t="shared" si="29"/>
        <v>0</v>
      </c>
      <c r="K14" s="219">
        <f t="shared" si="1"/>
        <v>0</v>
      </c>
      <c r="L14" s="220"/>
      <c r="M14" s="220"/>
      <c r="N14" s="220"/>
      <c r="O14" s="220"/>
      <c r="P14" s="219">
        <f t="shared" si="2"/>
        <v>0</v>
      </c>
      <c r="Q14" s="221">
        <f aca="true" t="shared" si="30" ref="Q14:T18">L14</f>
        <v>0</v>
      </c>
      <c r="R14" s="221">
        <f t="shared" si="30"/>
        <v>0</v>
      </c>
      <c r="S14" s="221">
        <f t="shared" si="30"/>
        <v>0</v>
      </c>
      <c r="T14" s="221">
        <f t="shared" si="30"/>
        <v>0</v>
      </c>
      <c r="U14" s="219">
        <f t="shared" si="3"/>
        <v>0</v>
      </c>
      <c r="V14" s="220"/>
      <c r="W14" s="220"/>
      <c r="X14" s="220"/>
      <c r="Y14" s="220"/>
      <c r="Z14" s="219">
        <f t="shared" si="4"/>
        <v>0</v>
      </c>
      <c r="AA14" s="220"/>
      <c r="AB14" s="220"/>
      <c r="AC14" s="220"/>
      <c r="AD14" s="220"/>
      <c r="AE14" s="219">
        <f t="shared" si="5"/>
        <v>0</v>
      </c>
      <c r="AF14" s="218" t="s">
        <v>153</v>
      </c>
      <c r="AG14" s="220"/>
      <c r="AH14" s="220"/>
      <c r="AI14" s="220"/>
      <c r="AJ14" s="220"/>
      <c r="AK14" s="219">
        <f t="shared" si="6"/>
        <v>0</v>
      </c>
      <c r="AL14" s="221">
        <f aca="true" t="shared" si="31" ref="AL14:AO18">AA14+AG14</f>
        <v>0</v>
      </c>
      <c r="AM14" s="221">
        <f t="shared" si="31"/>
        <v>0</v>
      </c>
      <c r="AN14" s="221">
        <f t="shared" si="31"/>
        <v>0</v>
      </c>
      <c r="AO14" s="221">
        <f t="shared" si="31"/>
        <v>0</v>
      </c>
      <c r="AP14" s="219">
        <f t="shared" si="7"/>
        <v>0</v>
      </c>
      <c r="AQ14" s="221">
        <f aca="true" t="shared" si="32" ref="AQ14:AT17">AL14+W14+H14+R14</f>
        <v>0</v>
      </c>
      <c r="AR14" s="221">
        <f t="shared" si="32"/>
        <v>0</v>
      </c>
      <c r="AS14" s="221">
        <f t="shared" si="32"/>
        <v>0</v>
      </c>
      <c r="AT14" s="221">
        <f t="shared" si="32"/>
        <v>0</v>
      </c>
      <c r="AU14" s="219">
        <f t="shared" si="8"/>
        <v>0</v>
      </c>
      <c r="AV14" s="220"/>
      <c r="AW14" s="220"/>
      <c r="AX14" s="220"/>
      <c r="AY14" s="220"/>
      <c r="AZ14" s="219">
        <f t="shared" si="9"/>
        <v>0</v>
      </c>
      <c r="BA14" s="220"/>
      <c r="BB14" s="220"/>
      <c r="BC14" s="220"/>
      <c r="BD14" s="220"/>
      <c r="BE14" s="219">
        <f t="shared" si="10"/>
        <v>0</v>
      </c>
      <c r="BF14" s="220"/>
      <c r="BG14" s="220"/>
      <c r="BH14" s="220"/>
      <c r="BI14" s="220"/>
      <c r="BJ14" s="219">
        <f t="shared" si="11"/>
        <v>0</v>
      </c>
      <c r="BK14" s="220"/>
      <c r="BL14" s="220"/>
      <c r="BM14" s="220"/>
      <c r="BN14" s="220"/>
      <c r="BO14" s="219">
        <f t="shared" si="12"/>
        <v>0</v>
      </c>
      <c r="BP14" s="220"/>
      <c r="BQ14" s="220"/>
      <c r="BR14" s="220"/>
      <c r="BS14" s="220"/>
      <c r="BT14" s="219">
        <f t="shared" si="13"/>
        <v>0</v>
      </c>
      <c r="BU14" s="220"/>
      <c r="BV14" s="220"/>
      <c r="BW14" s="220"/>
      <c r="BX14" s="220"/>
      <c r="BY14" s="219">
        <f t="shared" si="14"/>
        <v>0</v>
      </c>
      <c r="BZ14" s="221">
        <f aca="true" t="shared" si="33" ref="BZ14:CC17">BF14+BK14</f>
        <v>0</v>
      </c>
      <c r="CA14" s="221">
        <f t="shared" si="33"/>
        <v>0</v>
      </c>
      <c r="CB14" s="221">
        <f t="shared" si="33"/>
        <v>0</v>
      </c>
      <c r="CC14" s="221">
        <f t="shared" si="33"/>
        <v>0</v>
      </c>
      <c r="CD14" s="219">
        <f t="shared" si="15"/>
        <v>0</v>
      </c>
      <c r="CE14" s="220"/>
      <c r="CF14" s="220"/>
      <c r="CG14" s="220"/>
      <c r="CH14" s="220"/>
      <c r="CI14" s="219">
        <f t="shared" si="21"/>
        <v>0</v>
      </c>
      <c r="CJ14" s="221">
        <f t="shared" si="28"/>
        <v>0</v>
      </c>
      <c r="CK14" s="221">
        <f t="shared" si="22"/>
        <v>0</v>
      </c>
      <c r="CL14" s="221">
        <f t="shared" si="22"/>
        <v>0</v>
      </c>
      <c r="CM14" s="221">
        <f t="shared" si="22"/>
        <v>0</v>
      </c>
      <c r="CN14" s="219">
        <f t="shared" si="16"/>
        <v>0</v>
      </c>
      <c r="CO14" s="227"/>
    </row>
    <row r="15" spans="1:93" ht="12.75">
      <c r="A15" s="218" t="s">
        <v>154</v>
      </c>
      <c r="B15" s="220"/>
      <c r="C15" s="220"/>
      <c r="D15" s="220"/>
      <c r="E15" s="220"/>
      <c r="F15" s="219">
        <f t="shared" si="0"/>
        <v>0</v>
      </c>
      <c r="G15" s="221">
        <f t="shared" si="29"/>
        <v>0</v>
      </c>
      <c r="H15" s="221">
        <f t="shared" si="29"/>
        <v>0</v>
      </c>
      <c r="I15" s="221">
        <f t="shared" si="29"/>
        <v>0</v>
      </c>
      <c r="J15" s="221">
        <f t="shared" si="29"/>
        <v>0</v>
      </c>
      <c r="K15" s="219">
        <f t="shared" si="1"/>
        <v>0</v>
      </c>
      <c r="L15" s="220"/>
      <c r="M15" s="220"/>
      <c r="N15" s="220"/>
      <c r="O15" s="220"/>
      <c r="P15" s="219">
        <f t="shared" si="2"/>
        <v>0</v>
      </c>
      <c r="Q15" s="221">
        <f t="shared" si="30"/>
        <v>0</v>
      </c>
      <c r="R15" s="221">
        <f t="shared" si="30"/>
        <v>0</v>
      </c>
      <c r="S15" s="221">
        <f t="shared" si="30"/>
        <v>0</v>
      </c>
      <c r="T15" s="221">
        <f t="shared" si="30"/>
        <v>0</v>
      </c>
      <c r="U15" s="219">
        <f t="shared" si="3"/>
        <v>0</v>
      </c>
      <c r="V15" s="220"/>
      <c r="W15" s="220"/>
      <c r="X15" s="220"/>
      <c r="Y15" s="220"/>
      <c r="Z15" s="219">
        <f t="shared" si="4"/>
        <v>0</v>
      </c>
      <c r="AA15" s="220"/>
      <c r="AB15" s="220"/>
      <c r="AC15" s="220"/>
      <c r="AD15" s="220"/>
      <c r="AE15" s="219">
        <f t="shared" si="5"/>
        <v>0</v>
      </c>
      <c r="AF15" s="218" t="s">
        <v>154</v>
      </c>
      <c r="AG15" s="220"/>
      <c r="AH15" s="220"/>
      <c r="AI15" s="220"/>
      <c r="AJ15" s="220"/>
      <c r="AK15" s="219">
        <f t="shared" si="6"/>
        <v>0</v>
      </c>
      <c r="AL15" s="221">
        <f t="shared" si="31"/>
        <v>0</v>
      </c>
      <c r="AM15" s="221">
        <f t="shared" si="31"/>
        <v>0</v>
      </c>
      <c r="AN15" s="221">
        <f t="shared" si="31"/>
        <v>0</v>
      </c>
      <c r="AO15" s="221">
        <f t="shared" si="31"/>
        <v>0</v>
      </c>
      <c r="AP15" s="219">
        <f t="shared" si="7"/>
        <v>0</v>
      </c>
      <c r="AQ15" s="221">
        <f t="shared" si="32"/>
        <v>0</v>
      </c>
      <c r="AR15" s="221">
        <f t="shared" si="32"/>
        <v>0</v>
      </c>
      <c r="AS15" s="221">
        <f t="shared" si="32"/>
        <v>0</v>
      </c>
      <c r="AT15" s="221">
        <f t="shared" si="32"/>
        <v>0</v>
      </c>
      <c r="AU15" s="219">
        <f t="shared" si="8"/>
        <v>0</v>
      </c>
      <c r="AV15" s="220"/>
      <c r="AW15" s="220"/>
      <c r="AX15" s="220"/>
      <c r="AY15" s="220"/>
      <c r="AZ15" s="219">
        <f t="shared" si="9"/>
        <v>0</v>
      </c>
      <c r="BA15" s="220"/>
      <c r="BB15" s="220"/>
      <c r="BC15" s="220"/>
      <c r="BD15" s="220"/>
      <c r="BE15" s="219">
        <f t="shared" si="10"/>
        <v>0</v>
      </c>
      <c r="BF15" s="220"/>
      <c r="BG15" s="220"/>
      <c r="BH15" s="220"/>
      <c r="BI15" s="220"/>
      <c r="BJ15" s="219">
        <f t="shared" si="11"/>
        <v>0</v>
      </c>
      <c r="BK15" s="220"/>
      <c r="BL15" s="220"/>
      <c r="BM15" s="220"/>
      <c r="BN15" s="220"/>
      <c r="BO15" s="219">
        <f t="shared" si="12"/>
        <v>0</v>
      </c>
      <c r="BP15" s="220"/>
      <c r="BQ15" s="220"/>
      <c r="BR15" s="220"/>
      <c r="BS15" s="220"/>
      <c r="BT15" s="219">
        <f t="shared" si="13"/>
        <v>0</v>
      </c>
      <c r="BU15" s="220"/>
      <c r="BV15" s="220"/>
      <c r="BW15" s="220"/>
      <c r="BX15" s="220"/>
      <c r="BY15" s="219">
        <f t="shared" si="14"/>
        <v>0</v>
      </c>
      <c r="BZ15" s="221">
        <f t="shared" si="33"/>
        <v>0</v>
      </c>
      <c r="CA15" s="221">
        <f t="shared" si="33"/>
        <v>0</v>
      </c>
      <c r="CB15" s="221">
        <f t="shared" si="33"/>
        <v>0</v>
      </c>
      <c r="CC15" s="221">
        <f t="shared" si="33"/>
        <v>0</v>
      </c>
      <c r="CD15" s="219">
        <f t="shared" si="15"/>
        <v>0</v>
      </c>
      <c r="CE15" s="220"/>
      <c r="CF15" s="220"/>
      <c r="CG15" s="220"/>
      <c r="CH15" s="220"/>
      <c r="CI15" s="219">
        <f t="shared" si="21"/>
        <v>0</v>
      </c>
      <c r="CJ15" s="221">
        <f t="shared" si="28"/>
        <v>0</v>
      </c>
      <c r="CK15" s="221">
        <f t="shared" si="22"/>
        <v>0</v>
      </c>
      <c r="CL15" s="221">
        <f t="shared" si="22"/>
        <v>0</v>
      </c>
      <c r="CM15" s="221">
        <f t="shared" si="22"/>
        <v>0</v>
      </c>
      <c r="CN15" s="219">
        <f t="shared" si="16"/>
        <v>0</v>
      </c>
      <c r="CO15" s="227"/>
    </row>
    <row r="16" spans="1:93" ht="12.75">
      <c r="A16" s="218" t="s">
        <v>155</v>
      </c>
      <c r="B16" s="220"/>
      <c r="C16" s="220"/>
      <c r="D16" s="220"/>
      <c r="E16" s="220"/>
      <c r="F16" s="219">
        <f t="shared" si="0"/>
        <v>0</v>
      </c>
      <c r="G16" s="221">
        <f t="shared" si="29"/>
        <v>0</v>
      </c>
      <c r="H16" s="221">
        <f t="shared" si="29"/>
        <v>0</v>
      </c>
      <c r="I16" s="221">
        <f t="shared" si="29"/>
        <v>0</v>
      </c>
      <c r="J16" s="221">
        <f t="shared" si="29"/>
        <v>0</v>
      </c>
      <c r="K16" s="219">
        <f t="shared" si="1"/>
        <v>0</v>
      </c>
      <c r="L16" s="220">
        <v>3</v>
      </c>
      <c r="M16" s="220">
        <v>3</v>
      </c>
      <c r="N16" s="220">
        <v>3</v>
      </c>
      <c r="O16" s="220">
        <v>3</v>
      </c>
      <c r="P16" s="219">
        <f t="shared" si="2"/>
        <v>12</v>
      </c>
      <c r="Q16" s="221">
        <f t="shared" si="30"/>
        <v>3</v>
      </c>
      <c r="R16" s="221">
        <f t="shared" si="30"/>
        <v>3</v>
      </c>
      <c r="S16" s="221">
        <f t="shared" si="30"/>
        <v>3</v>
      </c>
      <c r="T16" s="221">
        <f t="shared" si="30"/>
        <v>3</v>
      </c>
      <c r="U16" s="219">
        <f t="shared" si="3"/>
        <v>12</v>
      </c>
      <c r="V16" s="220"/>
      <c r="W16" s="220"/>
      <c r="X16" s="220"/>
      <c r="Y16" s="220"/>
      <c r="Z16" s="219">
        <f t="shared" si="4"/>
        <v>0</v>
      </c>
      <c r="AA16" s="220"/>
      <c r="AB16" s="220"/>
      <c r="AC16" s="220"/>
      <c r="AD16" s="220"/>
      <c r="AE16" s="219">
        <f t="shared" si="5"/>
        <v>0</v>
      </c>
      <c r="AF16" s="218" t="s">
        <v>155</v>
      </c>
      <c r="AG16" s="220"/>
      <c r="AH16" s="220"/>
      <c r="AI16" s="220"/>
      <c r="AJ16" s="220"/>
      <c r="AK16" s="219">
        <f t="shared" si="6"/>
        <v>0</v>
      </c>
      <c r="AL16" s="221">
        <f t="shared" si="31"/>
        <v>0</v>
      </c>
      <c r="AM16" s="221">
        <f t="shared" si="31"/>
        <v>0</v>
      </c>
      <c r="AN16" s="221">
        <f t="shared" si="31"/>
        <v>0</v>
      </c>
      <c r="AO16" s="221">
        <f t="shared" si="31"/>
        <v>0</v>
      </c>
      <c r="AP16" s="219">
        <f t="shared" si="7"/>
        <v>0</v>
      </c>
      <c r="AQ16" s="221">
        <f>AL16+G16+Q16+V16</f>
        <v>3</v>
      </c>
      <c r="AR16" s="221">
        <f>AM16+H16+R16+W16</f>
        <v>3</v>
      </c>
      <c r="AS16" s="221">
        <f>AN16+I16+S16+X16</f>
        <v>3</v>
      </c>
      <c r="AT16" s="221">
        <f>AO16+J16+T16+Y16</f>
        <v>3</v>
      </c>
      <c r="AU16" s="219">
        <f t="shared" si="8"/>
        <v>12</v>
      </c>
      <c r="AV16" s="220"/>
      <c r="AW16" s="220"/>
      <c r="AX16" s="220"/>
      <c r="AY16" s="220"/>
      <c r="AZ16" s="219">
        <f t="shared" si="9"/>
        <v>0</v>
      </c>
      <c r="BA16" s="220"/>
      <c r="BB16" s="220"/>
      <c r="BC16" s="220"/>
      <c r="BD16" s="220"/>
      <c r="BE16" s="219">
        <f t="shared" si="10"/>
        <v>0</v>
      </c>
      <c r="BF16" s="220"/>
      <c r="BG16" s="220"/>
      <c r="BH16" s="220"/>
      <c r="BI16" s="220"/>
      <c r="BJ16" s="219">
        <f t="shared" si="11"/>
        <v>0</v>
      </c>
      <c r="BK16" s="220"/>
      <c r="BL16" s="220"/>
      <c r="BM16" s="220"/>
      <c r="BN16" s="220"/>
      <c r="BO16" s="219">
        <f t="shared" si="12"/>
        <v>0</v>
      </c>
      <c r="BP16" s="220"/>
      <c r="BQ16" s="220"/>
      <c r="BR16" s="220"/>
      <c r="BS16" s="220"/>
      <c r="BT16" s="219">
        <f t="shared" si="13"/>
        <v>0</v>
      </c>
      <c r="BU16" s="220"/>
      <c r="BV16" s="220"/>
      <c r="BW16" s="220"/>
      <c r="BX16" s="220"/>
      <c r="BY16" s="219">
        <f t="shared" si="14"/>
        <v>0</v>
      </c>
      <c r="BZ16" s="221">
        <f t="shared" si="33"/>
        <v>0</v>
      </c>
      <c r="CA16" s="221">
        <f t="shared" si="33"/>
        <v>0</v>
      </c>
      <c r="CB16" s="221">
        <f t="shared" si="33"/>
        <v>0</v>
      </c>
      <c r="CC16" s="221">
        <f t="shared" si="33"/>
        <v>0</v>
      </c>
      <c r="CD16" s="219">
        <f t="shared" si="15"/>
        <v>0</v>
      </c>
      <c r="CE16" s="220"/>
      <c r="CF16" s="220"/>
      <c r="CG16" s="220"/>
      <c r="CH16" s="220"/>
      <c r="CI16" s="219">
        <f t="shared" si="21"/>
        <v>0</v>
      </c>
      <c r="CJ16" s="221">
        <f t="shared" si="28"/>
        <v>3</v>
      </c>
      <c r="CK16" s="221">
        <f t="shared" si="22"/>
        <v>3</v>
      </c>
      <c r="CL16" s="221">
        <f t="shared" si="22"/>
        <v>3</v>
      </c>
      <c r="CM16" s="221">
        <f t="shared" si="22"/>
        <v>3</v>
      </c>
      <c r="CN16" s="219">
        <f t="shared" si="16"/>
        <v>12</v>
      </c>
      <c r="CO16" s="227"/>
    </row>
    <row r="17" spans="1:93" ht="12.75">
      <c r="A17" s="218" t="s">
        <v>156</v>
      </c>
      <c r="B17" s="220"/>
      <c r="C17" s="220"/>
      <c r="D17" s="220"/>
      <c r="E17" s="220"/>
      <c r="F17" s="219">
        <f t="shared" si="0"/>
        <v>0</v>
      </c>
      <c r="G17" s="221">
        <f t="shared" si="29"/>
        <v>0</v>
      </c>
      <c r="H17" s="221">
        <f t="shared" si="29"/>
        <v>0</v>
      </c>
      <c r="I17" s="221">
        <f t="shared" si="29"/>
        <v>0</v>
      </c>
      <c r="J17" s="221">
        <f t="shared" si="29"/>
        <v>0</v>
      </c>
      <c r="K17" s="219">
        <f t="shared" si="1"/>
        <v>0</v>
      </c>
      <c r="L17" s="220"/>
      <c r="M17" s="220"/>
      <c r="N17" s="225"/>
      <c r="O17" s="220"/>
      <c r="P17" s="219">
        <f t="shared" si="2"/>
        <v>0</v>
      </c>
      <c r="Q17" s="221">
        <f t="shared" si="30"/>
        <v>0</v>
      </c>
      <c r="R17" s="221">
        <f t="shared" si="30"/>
        <v>0</v>
      </c>
      <c r="S17" s="221">
        <f t="shared" si="30"/>
        <v>0</v>
      </c>
      <c r="T17" s="221">
        <f t="shared" si="30"/>
        <v>0</v>
      </c>
      <c r="U17" s="219">
        <f t="shared" si="3"/>
        <v>0</v>
      </c>
      <c r="V17" s="220"/>
      <c r="W17" s="220"/>
      <c r="X17" s="220"/>
      <c r="Y17" s="220"/>
      <c r="Z17" s="219">
        <f t="shared" si="4"/>
        <v>0</v>
      </c>
      <c r="AA17" s="220"/>
      <c r="AB17" s="220"/>
      <c r="AC17" s="220"/>
      <c r="AD17" s="220"/>
      <c r="AE17" s="219">
        <f t="shared" si="5"/>
        <v>0</v>
      </c>
      <c r="AF17" s="218" t="s">
        <v>156</v>
      </c>
      <c r="AG17" s="220"/>
      <c r="AH17" s="220"/>
      <c r="AI17" s="220"/>
      <c r="AJ17" s="220"/>
      <c r="AK17" s="219">
        <f t="shared" si="6"/>
        <v>0</v>
      </c>
      <c r="AL17" s="221">
        <f t="shared" si="31"/>
        <v>0</v>
      </c>
      <c r="AM17" s="221">
        <f t="shared" si="31"/>
        <v>0</v>
      </c>
      <c r="AN17" s="221">
        <f t="shared" si="31"/>
        <v>0</v>
      </c>
      <c r="AO17" s="221">
        <f t="shared" si="31"/>
        <v>0</v>
      </c>
      <c r="AP17" s="219">
        <f t="shared" si="7"/>
        <v>0</v>
      </c>
      <c r="AQ17" s="221">
        <f t="shared" si="32"/>
        <v>0</v>
      </c>
      <c r="AR17" s="221">
        <f t="shared" si="32"/>
        <v>0</v>
      </c>
      <c r="AS17" s="221">
        <f t="shared" si="32"/>
        <v>0</v>
      </c>
      <c r="AT17" s="221">
        <f t="shared" si="32"/>
        <v>0</v>
      </c>
      <c r="AU17" s="219">
        <f t="shared" si="8"/>
        <v>0</v>
      </c>
      <c r="AV17" s="220"/>
      <c r="AW17" s="220"/>
      <c r="AX17" s="220"/>
      <c r="AY17" s="220"/>
      <c r="AZ17" s="219">
        <f t="shared" si="9"/>
        <v>0</v>
      </c>
      <c r="BA17" s="220"/>
      <c r="BB17" s="220"/>
      <c r="BC17" s="220"/>
      <c r="BD17" s="220"/>
      <c r="BE17" s="219">
        <f t="shared" si="10"/>
        <v>0</v>
      </c>
      <c r="BF17" s="220"/>
      <c r="BG17" s="220"/>
      <c r="BH17" s="220"/>
      <c r="BI17" s="220"/>
      <c r="BJ17" s="219">
        <f t="shared" si="11"/>
        <v>0</v>
      </c>
      <c r="BK17" s="220"/>
      <c r="BL17" s="220"/>
      <c r="BM17" s="220"/>
      <c r="BN17" s="220"/>
      <c r="BO17" s="219">
        <f t="shared" si="12"/>
        <v>0</v>
      </c>
      <c r="BP17" s="220"/>
      <c r="BQ17" s="220"/>
      <c r="BR17" s="220"/>
      <c r="BS17" s="220"/>
      <c r="BT17" s="219">
        <f t="shared" si="13"/>
        <v>0</v>
      </c>
      <c r="BU17" s="220"/>
      <c r="BV17" s="220"/>
      <c r="BW17" s="220"/>
      <c r="BX17" s="220"/>
      <c r="BY17" s="219">
        <f t="shared" si="14"/>
        <v>0</v>
      </c>
      <c r="BZ17" s="221">
        <f t="shared" si="33"/>
        <v>0</v>
      </c>
      <c r="CA17" s="221">
        <f t="shared" si="33"/>
        <v>0</v>
      </c>
      <c r="CB17" s="221">
        <f t="shared" si="33"/>
        <v>0</v>
      </c>
      <c r="CC17" s="221">
        <f t="shared" si="33"/>
        <v>0</v>
      </c>
      <c r="CD17" s="219">
        <f t="shared" si="15"/>
        <v>0</v>
      </c>
      <c r="CE17" s="220"/>
      <c r="CF17" s="220"/>
      <c r="CG17" s="220"/>
      <c r="CH17" s="220"/>
      <c r="CI17" s="219">
        <f t="shared" si="21"/>
        <v>0</v>
      </c>
      <c r="CJ17" s="221">
        <f t="shared" si="28"/>
        <v>0</v>
      </c>
      <c r="CK17" s="221">
        <f t="shared" si="22"/>
        <v>0</v>
      </c>
      <c r="CL17" s="221">
        <f t="shared" si="22"/>
        <v>0</v>
      </c>
      <c r="CM17" s="221">
        <f t="shared" si="22"/>
        <v>0</v>
      </c>
      <c r="CN17" s="219">
        <f t="shared" si="16"/>
        <v>0</v>
      </c>
      <c r="CO17" s="227"/>
    </row>
    <row r="18" spans="1:93" ht="12.75">
      <c r="A18" s="218">
        <v>224</v>
      </c>
      <c r="B18" s="220"/>
      <c r="C18" s="220"/>
      <c r="D18" s="220"/>
      <c r="E18" s="220"/>
      <c r="F18" s="219">
        <f>B18+C18+D18+E18</f>
        <v>0</v>
      </c>
      <c r="G18" s="221">
        <f t="shared" si="29"/>
        <v>0</v>
      </c>
      <c r="H18" s="221">
        <f t="shared" si="29"/>
        <v>0</v>
      </c>
      <c r="I18" s="221">
        <f t="shared" si="29"/>
        <v>0</v>
      </c>
      <c r="J18" s="221">
        <f t="shared" si="29"/>
        <v>0</v>
      </c>
      <c r="K18" s="219">
        <f>G18+H18+I18+J18</f>
        <v>0</v>
      </c>
      <c r="L18" s="220"/>
      <c r="M18" s="220"/>
      <c r="N18" s="220"/>
      <c r="O18" s="220"/>
      <c r="P18" s="219">
        <f t="shared" si="2"/>
        <v>0</v>
      </c>
      <c r="Q18" s="221">
        <f t="shared" si="30"/>
        <v>0</v>
      </c>
      <c r="R18" s="221">
        <f t="shared" si="30"/>
        <v>0</v>
      </c>
      <c r="S18" s="221">
        <f t="shared" si="30"/>
        <v>0</v>
      </c>
      <c r="T18" s="221">
        <f t="shared" si="30"/>
        <v>0</v>
      </c>
      <c r="U18" s="219">
        <f>Q18+R18+S18+T18</f>
        <v>0</v>
      </c>
      <c r="V18" s="220"/>
      <c r="W18" s="220"/>
      <c r="X18" s="220"/>
      <c r="Y18" s="220"/>
      <c r="Z18" s="219">
        <f t="shared" si="4"/>
        <v>0</v>
      </c>
      <c r="AA18" s="220"/>
      <c r="AB18" s="220"/>
      <c r="AC18" s="220"/>
      <c r="AD18" s="220"/>
      <c r="AE18" s="219"/>
      <c r="AF18" s="218">
        <v>224</v>
      </c>
      <c r="AG18" s="220"/>
      <c r="AH18" s="220"/>
      <c r="AI18" s="220"/>
      <c r="AJ18" s="220"/>
      <c r="AK18" s="219">
        <f>AG18+AH18+AI18+AJ18</f>
        <v>0</v>
      </c>
      <c r="AL18" s="221">
        <f t="shared" si="31"/>
        <v>0</v>
      </c>
      <c r="AM18" s="221">
        <f t="shared" si="31"/>
        <v>0</v>
      </c>
      <c r="AN18" s="221">
        <f t="shared" si="31"/>
        <v>0</v>
      </c>
      <c r="AO18" s="221">
        <f t="shared" si="31"/>
        <v>0</v>
      </c>
      <c r="AP18" s="219">
        <f>AL18+AM18+AN18+AO18</f>
        <v>0</v>
      </c>
      <c r="AQ18" s="221">
        <f>AL18+G18+Q18+V18</f>
        <v>0</v>
      </c>
      <c r="AR18" s="221">
        <f>AM18+H18+R18+W18</f>
        <v>0</v>
      </c>
      <c r="AS18" s="221">
        <f>AN18+I18+S18+X18</f>
        <v>0</v>
      </c>
      <c r="AT18" s="221">
        <f>AO18+J18+T18+Y18</f>
        <v>0</v>
      </c>
      <c r="AU18" s="219">
        <f>AQ18+AR18+AS18+AT18</f>
        <v>0</v>
      </c>
      <c r="AV18" s="220"/>
      <c r="AW18" s="220"/>
      <c r="AX18" s="220"/>
      <c r="AY18" s="220"/>
      <c r="AZ18" s="219">
        <f t="shared" si="9"/>
        <v>0</v>
      </c>
      <c r="BA18" s="220"/>
      <c r="BB18" s="220"/>
      <c r="BC18" s="220"/>
      <c r="BD18" s="220"/>
      <c r="BE18" s="219">
        <f t="shared" si="10"/>
        <v>0</v>
      </c>
      <c r="BF18" s="220"/>
      <c r="BG18" s="220"/>
      <c r="BH18" s="220"/>
      <c r="BI18" s="220"/>
      <c r="BJ18" s="219">
        <f t="shared" si="11"/>
        <v>0</v>
      </c>
      <c r="BK18" s="220"/>
      <c r="BL18" s="220"/>
      <c r="BM18" s="220"/>
      <c r="BN18" s="220"/>
      <c r="BO18" s="219">
        <f t="shared" si="12"/>
        <v>0</v>
      </c>
      <c r="BP18" s="220"/>
      <c r="BQ18" s="220"/>
      <c r="BR18" s="220"/>
      <c r="BS18" s="220"/>
      <c r="BT18" s="219">
        <f t="shared" si="13"/>
        <v>0</v>
      </c>
      <c r="BU18" s="220"/>
      <c r="BV18" s="220"/>
      <c r="BW18" s="220"/>
      <c r="BX18" s="220"/>
      <c r="BY18" s="219">
        <f>BU18+BV18+BW18+BX18</f>
        <v>0</v>
      </c>
      <c r="BZ18" s="221">
        <f>BF18+BK18</f>
        <v>0</v>
      </c>
      <c r="CA18" s="221">
        <f>BG18+BL18</f>
        <v>0</v>
      </c>
      <c r="CB18" s="221">
        <f>BH18+BM18</f>
        <v>0</v>
      </c>
      <c r="CC18" s="221">
        <f>BI18+BN18</f>
        <v>0</v>
      </c>
      <c r="CD18" s="219">
        <f>BZ18+CA18+CB18+CC18</f>
        <v>0</v>
      </c>
      <c r="CE18" s="220"/>
      <c r="CF18" s="220"/>
      <c r="CG18" s="220"/>
      <c r="CH18" s="220"/>
      <c r="CI18" s="219">
        <f>CE18+CF18+CG18+CH18</f>
        <v>0</v>
      </c>
      <c r="CJ18" s="221">
        <f t="shared" si="28"/>
        <v>0</v>
      </c>
      <c r="CK18" s="221">
        <f>AM18+AR18+CA18</f>
        <v>0</v>
      </c>
      <c r="CL18" s="221">
        <f>AN18+AS18+CB18</f>
        <v>0</v>
      </c>
      <c r="CM18" s="221">
        <f>AO18+AT18+CC18</f>
        <v>0</v>
      </c>
      <c r="CN18" s="219">
        <f>CJ18+CK18+CL18+CM18</f>
        <v>0</v>
      </c>
      <c r="CO18" s="227"/>
    </row>
    <row r="19" spans="1:93" ht="12.75">
      <c r="A19" s="218">
        <v>225</v>
      </c>
      <c r="B19" s="219">
        <f>B20+B21+B22+B23</f>
        <v>0</v>
      </c>
      <c r="C19" s="219">
        <f>C20+C21+C22+C23</f>
        <v>0</v>
      </c>
      <c r="D19" s="219">
        <f>D20+D21+D22+D23</f>
        <v>0</v>
      </c>
      <c r="E19" s="219">
        <f>E20+E21+E22+E23</f>
        <v>0</v>
      </c>
      <c r="F19" s="219">
        <f t="shared" si="0"/>
        <v>0</v>
      </c>
      <c r="G19" s="219">
        <f>G20+G21+G22+G23</f>
        <v>0</v>
      </c>
      <c r="H19" s="219">
        <f>H20+H21+H22+H23</f>
        <v>0</v>
      </c>
      <c r="I19" s="219">
        <f>I20+I21+I22+I23</f>
        <v>0</v>
      </c>
      <c r="J19" s="219">
        <f>J20+J21+J22+J23</f>
        <v>0</v>
      </c>
      <c r="K19" s="219">
        <f t="shared" si="1"/>
        <v>0</v>
      </c>
      <c r="L19" s="219">
        <f>L20+L21+L22+L23</f>
        <v>3</v>
      </c>
      <c r="M19" s="219">
        <f>M20+M21+M22+M23</f>
        <v>3</v>
      </c>
      <c r="N19" s="219">
        <f>N20+N21+N22+N23</f>
        <v>3</v>
      </c>
      <c r="O19" s="219">
        <f>O20+O21+O22+O23</f>
        <v>3</v>
      </c>
      <c r="P19" s="219">
        <f t="shared" si="2"/>
        <v>12</v>
      </c>
      <c r="Q19" s="219">
        <f>Q20+Q21+Q22+Q23</f>
        <v>3</v>
      </c>
      <c r="R19" s="219">
        <f>R20+R21+R22+R23</f>
        <v>3</v>
      </c>
      <c r="S19" s="219">
        <f>S20+S21+S22+S23</f>
        <v>3</v>
      </c>
      <c r="T19" s="219">
        <f>T20+T21+T22+T23</f>
        <v>3</v>
      </c>
      <c r="U19" s="219">
        <f aca="true" t="shared" si="34" ref="U19:U39">Q19+R19+S19+T19</f>
        <v>12</v>
      </c>
      <c r="V19" s="219">
        <f>V20+V21+V22+V23</f>
        <v>0</v>
      </c>
      <c r="W19" s="219">
        <f>W20+W21+W22+W23</f>
        <v>0</v>
      </c>
      <c r="X19" s="219">
        <f>X20+X21+X22+X23</f>
        <v>0</v>
      </c>
      <c r="Y19" s="219">
        <f>Y20+Y21+Y22+Y23</f>
        <v>0</v>
      </c>
      <c r="Z19" s="219">
        <f t="shared" si="4"/>
        <v>0</v>
      </c>
      <c r="AA19" s="219">
        <f>AA20+AA21+AA22+AA23</f>
        <v>0</v>
      </c>
      <c r="AB19" s="219">
        <f>AB20+AB21+AB22+AB23</f>
        <v>0</v>
      </c>
      <c r="AC19" s="219">
        <f>AC20+AC21+AC22+AC23</f>
        <v>0</v>
      </c>
      <c r="AD19" s="219">
        <f>AD20+AD21+AD22+AD23</f>
        <v>0</v>
      </c>
      <c r="AE19" s="219">
        <f t="shared" si="5"/>
        <v>0</v>
      </c>
      <c r="AF19" s="218">
        <v>225</v>
      </c>
      <c r="AG19" s="219">
        <f>AG20+AG21+AG22+AG23</f>
        <v>0</v>
      </c>
      <c r="AH19" s="219">
        <f>AH20+AH21+AH22+AH23</f>
        <v>0</v>
      </c>
      <c r="AI19" s="219">
        <f>AI20+AI21+AI22+AI23</f>
        <v>0</v>
      </c>
      <c r="AJ19" s="219">
        <f>AJ20+AJ21+AJ22+AJ23</f>
        <v>0</v>
      </c>
      <c r="AK19" s="219">
        <f t="shared" si="6"/>
        <v>0</v>
      </c>
      <c r="AL19" s="219">
        <f>AL20+AL21+AL22+AL23</f>
        <v>0</v>
      </c>
      <c r="AM19" s="219">
        <f>AM20+AM21+AM22+AM23</f>
        <v>0</v>
      </c>
      <c r="AN19" s="219">
        <f>AN20+AN21+AN22+AN23</f>
        <v>0</v>
      </c>
      <c r="AO19" s="219">
        <f>AO20+AO21+AO22+AO23</f>
        <v>0</v>
      </c>
      <c r="AP19" s="219">
        <f t="shared" si="7"/>
        <v>0</v>
      </c>
      <c r="AQ19" s="219">
        <f>AQ20+AQ21+AQ22+AQ23</f>
        <v>3</v>
      </c>
      <c r="AR19" s="219">
        <f>AR20+AR21+AR22+AR23</f>
        <v>3</v>
      </c>
      <c r="AS19" s="219">
        <f>AS20+AS21+AS22+AS23</f>
        <v>3</v>
      </c>
      <c r="AT19" s="219">
        <f>AT20+AT21+AT22+AT23</f>
        <v>3</v>
      </c>
      <c r="AU19" s="219">
        <f t="shared" si="8"/>
        <v>12</v>
      </c>
      <c r="AV19" s="219">
        <f>AV20+AV21+AV22+AV23</f>
        <v>0</v>
      </c>
      <c r="AW19" s="219">
        <f>AW20+AW21+AW22+AW23</f>
        <v>0</v>
      </c>
      <c r="AX19" s="219">
        <f>AX20+AX21+AX22+AX23</f>
        <v>0</v>
      </c>
      <c r="AY19" s="219">
        <f>AY20+AY21+AY22+AY23</f>
        <v>0</v>
      </c>
      <c r="AZ19" s="219">
        <f t="shared" si="9"/>
        <v>0</v>
      </c>
      <c r="BA19" s="219">
        <f>BA20+BA21+BA22+BA23</f>
        <v>0</v>
      </c>
      <c r="BB19" s="219">
        <f>BB20+BB21+BB22+BB23</f>
        <v>0</v>
      </c>
      <c r="BC19" s="219">
        <f>BC20+BC21+BC22+BC23</f>
        <v>0</v>
      </c>
      <c r="BD19" s="219">
        <f>BD20+BD21+BD22+BD23</f>
        <v>0</v>
      </c>
      <c r="BE19" s="219">
        <f t="shared" si="10"/>
        <v>0</v>
      </c>
      <c r="BF19" s="219">
        <f>BF20+BF21+BF22+BF23</f>
        <v>90</v>
      </c>
      <c r="BG19" s="219">
        <f>BG20+BG21+BG22+BG23</f>
        <v>20</v>
      </c>
      <c r="BH19" s="219">
        <f>BH20+BH21+BH22+BH23</f>
        <v>20</v>
      </c>
      <c r="BI19" s="219">
        <f>BI20+BI21+BI22+BI23</f>
        <v>90</v>
      </c>
      <c r="BJ19" s="219">
        <f t="shared" si="11"/>
        <v>220</v>
      </c>
      <c r="BK19" s="219">
        <f>BK20+BK21+BK22+BK23</f>
        <v>0</v>
      </c>
      <c r="BL19" s="219">
        <f>BL20+BL21+BL22+BL23</f>
        <v>12.5</v>
      </c>
      <c r="BM19" s="219">
        <f>BM20+BM21+BM22+BM23</f>
        <v>0</v>
      </c>
      <c r="BN19" s="219">
        <f>BN20+BN21+BN22+BN23</f>
        <v>0</v>
      </c>
      <c r="BO19" s="219">
        <f t="shared" si="12"/>
        <v>12.5</v>
      </c>
      <c r="BP19" s="219">
        <f>BP20+BP21+BP22+BP23</f>
        <v>0</v>
      </c>
      <c r="BQ19" s="219">
        <f>BQ20+BQ21+BQ22+BQ23</f>
        <v>30</v>
      </c>
      <c r="BR19" s="219">
        <f>BR20+BR21+BR22+BR23</f>
        <v>0</v>
      </c>
      <c r="BS19" s="219">
        <f>BS20+BS21+BS22+BS23</f>
        <v>0</v>
      </c>
      <c r="BT19" s="219">
        <f t="shared" si="13"/>
        <v>30</v>
      </c>
      <c r="BU19" s="219">
        <f>BU20+BU21+BU22+BU23</f>
        <v>60</v>
      </c>
      <c r="BV19" s="219">
        <f>BV20+BV21+BV22+BV23</f>
        <v>60</v>
      </c>
      <c r="BW19" s="219">
        <f>BW20+BW21+BW22+BW23</f>
        <v>60</v>
      </c>
      <c r="BX19" s="219">
        <f>BX20+BX21+BX22+BX23</f>
        <v>60</v>
      </c>
      <c r="BY19" s="219">
        <f t="shared" si="14"/>
        <v>240</v>
      </c>
      <c r="BZ19" s="219">
        <f>BZ20+BZ21+BZ22+BZ23</f>
        <v>150</v>
      </c>
      <c r="CA19" s="219">
        <f>CA20+CA21+CA22+CA23</f>
        <v>122.5</v>
      </c>
      <c r="CB19" s="219">
        <f>CB20+CB21+CB22+CB23</f>
        <v>80</v>
      </c>
      <c r="CC19" s="219">
        <f>CC20+CC21+CC22+CC23</f>
        <v>150</v>
      </c>
      <c r="CD19" s="219">
        <f t="shared" si="15"/>
        <v>502.5</v>
      </c>
      <c r="CE19" s="219">
        <f>CE20+CE21+CE22+CE23</f>
        <v>0</v>
      </c>
      <c r="CF19" s="219">
        <f>CF20+CF21+CF22+CF23</f>
        <v>0</v>
      </c>
      <c r="CG19" s="219">
        <f>CG20+CG21+CG22+CG23</f>
        <v>0</v>
      </c>
      <c r="CH19" s="219">
        <f>CH20+CH21+CH22+CH23</f>
        <v>0</v>
      </c>
      <c r="CI19" s="219">
        <f aca="true" t="shared" si="35" ref="CI19:CI39">CE19+CF19+CG19+CH19</f>
        <v>0</v>
      </c>
      <c r="CJ19" s="221">
        <f t="shared" si="28"/>
        <v>153</v>
      </c>
      <c r="CK19" s="221">
        <f t="shared" si="22"/>
        <v>125.5</v>
      </c>
      <c r="CL19" s="221">
        <f t="shared" si="22"/>
        <v>83</v>
      </c>
      <c r="CM19" s="221">
        <f t="shared" si="22"/>
        <v>153</v>
      </c>
      <c r="CN19" s="219">
        <f t="shared" si="16"/>
        <v>514.5</v>
      </c>
      <c r="CO19" s="227"/>
    </row>
    <row r="20" spans="1:93" ht="12.75">
      <c r="A20" s="218" t="s">
        <v>157</v>
      </c>
      <c r="B20" s="220"/>
      <c r="C20" s="220"/>
      <c r="D20" s="220"/>
      <c r="E20" s="220"/>
      <c r="F20" s="219">
        <f t="shared" si="0"/>
        <v>0</v>
      </c>
      <c r="G20" s="221">
        <f>B20</f>
        <v>0</v>
      </c>
      <c r="H20" s="221">
        <f>C20</f>
        <v>0</v>
      </c>
      <c r="I20" s="221">
        <f>D20</f>
        <v>0</v>
      </c>
      <c r="J20" s="221">
        <f>E20</f>
        <v>0</v>
      </c>
      <c r="K20" s="219">
        <f t="shared" si="1"/>
        <v>0</v>
      </c>
      <c r="L20" s="220"/>
      <c r="M20" s="220"/>
      <c r="N20" s="220"/>
      <c r="O20" s="220"/>
      <c r="P20" s="219">
        <f t="shared" si="2"/>
        <v>0</v>
      </c>
      <c r="Q20" s="221">
        <f>L20</f>
        <v>0</v>
      </c>
      <c r="R20" s="221">
        <f aca="true" t="shared" si="36" ref="R20:T27">M20</f>
        <v>0</v>
      </c>
      <c r="S20" s="221">
        <f t="shared" si="36"/>
        <v>0</v>
      </c>
      <c r="T20" s="221">
        <f t="shared" si="36"/>
        <v>0</v>
      </c>
      <c r="U20" s="219">
        <f t="shared" si="34"/>
        <v>0</v>
      </c>
      <c r="V20" s="220"/>
      <c r="W20" s="220"/>
      <c r="X20" s="220"/>
      <c r="Y20" s="220"/>
      <c r="Z20" s="219">
        <f t="shared" si="4"/>
        <v>0</v>
      </c>
      <c r="AA20" s="220"/>
      <c r="AB20" s="220"/>
      <c r="AC20" s="220"/>
      <c r="AD20" s="220"/>
      <c r="AE20" s="219">
        <f t="shared" si="5"/>
        <v>0</v>
      </c>
      <c r="AF20" s="218" t="s">
        <v>157</v>
      </c>
      <c r="AG20" s="220"/>
      <c r="AH20" s="220"/>
      <c r="AI20" s="220"/>
      <c r="AJ20" s="220"/>
      <c r="AK20" s="219">
        <f t="shared" si="6"/>
        <v>0</v>
      </c>
      <c r="AL20" s="221">
        <f aca="true" t="shared" si="37" ref="AL20:AO26">AA20+AG20</f>
        <v>0</v>
      </c>
      <c r="AM20" s="221">
        <f t="shared" si="37"/>
        <v>0</v>
      </c>
      <c r="AN20" s="221">
        <f t="shared" si="37"/>
        <v>0</v>
      </c>
      <c r="AO20" s="221">
        <f t="shared" si="37"/>
        <v>0</v>
      </c>
      <c r="AP20" s="219">
        <f t="shared" si="7"/>
        <v>0</v>
      </c>
      <c r="AQ20" s="221">
        <f>AL20+W20+H20+R20</f>
        <v>0</v>
      </c>
      <c r="AR20" s="221">
        <f>AM20+X20+I20+S20</f>
        <v>0</v>
      </c>
      <c r="AS20" s="221">
        <f>AN20+Y20+J20+T20</f>
        <v>0</v>
      </c>
      <c r="AT20" s="221">
        <f>AO20+Z20+K20+U20</f>
        <v>0</v>
      </c>
      <c r="AU20" s="219">
        <f t="shared" si="8"/>
        <v>0</v>
      </c>
      <c r="AV20" s="220"/>
      <c r="AW20" s="220"/>
      <c r="AX20" s="220"/>
      <c r="AY20" s="220"/>
      <c r="AZ20" s="219">
        <f t="shared" si="9"/>
        <v>0</v>
      </c>
      <c r="BA20" s="220"/>
      <c r="BB20" s="220"/>
      <c r="BC20" s="220"/>
      <c r="BD20" s="220"/>
      <c r="BE20" s="219">
        <f t="shared" si="10"/>
        <v>0</v>
      </c>
      <c r="BF20" s="220"/>
      <c r="BG20" s="220"/>
      <c r="BH20" s="220"/>
      <c r="BI20" s="220"/>
      <c r="BJ20" s="219">
        <f t="shared" si="11"/>
        <v>0</v>
      </c>
      <c r="BK20" s="220"/>
      <c r="BL20" s="220"/>
      <c r="BM20" s="220"/>
      <c r="BN20" s="220"/>
      <c r="BO20" s="219">
        <f t="shared" si="12"/>
        <v>0</v>
      </c>
      <c r="BP20" s="220"/>
      <c r="BQ20" s="220"/>
      <c r="BR20" s="220"/>
      <c r="BS20" s="220"/>
      <c r="BT20" s="219">
        <f t="shared" si="13"/>
        <v>0</v>
      </c>
      <c r="BU20" s="220">
        <v>60</v>
      </c>
      <c r="BV20" s="220">
        <v>60</v>
      </c>
      <c r="BW20" s="220">
        <v>60</v>
      </c>
      <c r="BX20" s="220">
        <v>60</v>
      </c>
      <c r="BY20" s="219">
        <f t="shared" si="14"/>
        <v>240</v>
      </c>
      <c r="BZ20" s="221">
        <f>BF20+BK20+BU20</f>
        <v>60</v>
      </c>
      <c r="CA20" s="221">
        <f>BG20+BL20+BV20</f>
        <v>60</v>
      </c>
      <c r="CB20" s="221">
        <f>BH20+BM20+BW20</f>
        <v>60</v>
      </c>
      <c r="CC20" s="221">
        <f>BI20+BN20+BX20</f>
        <v>60</v>
      </c>
      <c r="CD20" s="219">
        <f t="shared" si="15"/>
        <v>240</v>
      </c>
      <c r="CE20" s="220"/>
      <c r="CF20" s="220"/>
      <c r="CG20" s="220"/>
      <c r="CH20" s="220"/>
      <c r="CI20" s="219">
        <f t="shared" si="35"/>
        <v>0</v>
      </c>
      <c r="CJ20" s="221">
        <f t="shared" si="28"/>
        <v>60</v>
      </c>
      <c r="CK20" s="221">
        <f t="shared" si="22"/>
        <v>60</v>
      </c>
      <c r="CL20" s="221">
        <f t="shared" si="22"/>
        <v>60</v>
      </c>
      <c r="CM20" s="221">
        <f t="shared" si="22"/>
        <v>60</v>
      </c>
      <c r="CN20" s="219">
        <f t="shared" si="16"/>
        <v>240</v>
      </c>
      <c r="CO20" s="227"/>
    </row>
    <row r="21" spans="1:93" ht="12.75">
      <c r="A21" s="218" t="s">
        <v>158</v>
      </c>
      <c r="B21" s="220"/>
      <c r="C21" s="220"/>
      <c r="D21" s="220"/>
      <c r="E21" s="220"/>
      <c r="F21" s="219">
        <f t="shared" si="0"/>
        <v>0</v>
      </c>
      <c r="G21" s="221">
        <f aca="true" t="shared" si="38" ref="G21:J27">B21</f>
        <v>0</v>
      </c>
      <c r="H21" s="221">
        <f t="shared" si="38"/>
        <v>0</v>
      </c>
      <c r="I21" s="221">
        <f t="shared" si="38"/>
        <v>0</v>
      </c>
      <c r="J21" s="221">
        <f t="shared" si="38"/>
        <v>0</v>
      </c>
      <c r="K21" s="219">
        <f t="shared" si="1"/>
        <v>0</v>
      </c>
      <c r="L21" s="220"/>
      <c r="M21" s="220"/>
      <c r="N21" s="220"/>
      <c r="O21" s="220"/>
      <c r="P21" s="219">
        <f t="shared" si="2"/>
        <v>0</v>
      </c>
      <c r="Q21" s="221">
        <f aca="true" t="shared" si="39" ref="Q21:Q27">L21</f>
        <v>0</v>
      </c>
      <c r="R21" s="221">
        <f t="shared" si="36"/>
        <v>0</v>
      </c>
      <c r="S21" s="221">
        <f t="shared" si="36"/>
        <v>0</v>
      </c>
      <c r="T21" s="221">
        <f t="shared" si="36"/>
        <v>0</v>
      </c>
      <c r="U21" s="219">
        <f t="shared" si="34"/>
        <v>0</v>
      </c>
      <c r="V21" s="220"/>
      <c r="W21" s="220"/>
      <c r="X21" s="220"/>
      <c r="Y21" s="220"/>
      <c r="Z21" s="219">
        <f t="shared" si="4"/>
        <v>0</v>
      </c>
      <c r="AA21" s="220"/>
      <c r="AB21" s="220"/>
      <c r="AC21" s="220"/>
      <c r="AD21" s="220"/>
      <c r="AE21" s="219">
        <f t="shared" si="5"/>
        <v>0</v>
      </c>
      <c r="AF21" s="218" t="s">
        <v>158</v>
      </c>
      <c r="AG21" s="220"/>
      <c r="AH21" s="220"/>
      <c r="AI21" s="220"/>
      <c r="AJ21" s="220"/>
      <c r="AK21" s="219">
        <f t="shared" si="6"/>
        <v>0</v>
      </c>
      <c r="AL21" s="221">
        <f t="shared" si="37"/>
        <v>0</v>
      </c>
      <c r="AM21" s="221">
        <f t="shared" si="37"/>
        <v>0</v>
      </c>
      <c r="AN21" s="221">
        <f t="shared" si="37"/>
        <v>0</v>
      </c>
      <c r="AO21" s="221">
        <f t="shared" si="37"/>
        <v>0</v>
      </c>
      <c r="AP21" s="219">
        <f t="shared" si="7"/>
        <v>0</v>
      </c>
      <c r="AQ21" s="221">
        <f aca="true" t="shared" si="40" ref="AQ21:AT25">AL21+W21+H21+R21</f>
        <v>0</v>
      </c>
      <c r="AR21" s="221">
        <f t="shared" si="40"/>
        <v>0</v>
      </c>
      <c r="AS21" s="221">
        <f t="shared" si="40"/>
        <v>0</v>
      </c>
      <c r="AT21" s="221">
        <f t="shared" si="40"/>
        <v>0</v>
      </c>
      <c r="AU21" s="219">
        <f t="shared" si="8"/>
        <v>0</v>
      </c>
      <c r="AV21" s="220"/>
      <c r="AW21" s="220"/>
      <c r="AX21" s="220"/>
      <c r="AY21" s="220"/>
      <c r="AZ21" s="219">
        <f t="shared" si="9"/>
        <v>0</v>
      </c>
      <c r="BA21" s="220"/>
      <c r="BB21" s="220"/>
      <c r="BC21" s="220"/>
      <c r="BD21" s="220"/>
      <c r="BE21" s="219">
        <f t="shared" si="10"/>
        <v>0</v>
      </c>
      <c r="BF21" s="220"/>
      <c r="BG21" s="220"/>
      <c r="BH21" s="220"/>
      <c r="BI21" s="220"/>
      <c r="BJ21" s="219">
        <f t="shared" si="11"/>
        <v>0</v>
      </c>
      <c r="BK21" s="220"/>
      <c r="BL21" s="220"/>
      <c r="BM21" s="220"/>
      <c r="BN21" s="220"/>
      <c r="BO21" s="219">
        <f t="shared" si="12"/>
        <v>0</v>
      </c>
      <c r="BP21" s="220"/>
      <c r="BQ21" s="220"/>
      <c r="BR21" s="220"/>
      <c r="BS21" s="220"/>
      <c r="BT21" s="219">
        <f t="shared" si="13"/>
        <v>0</v>
      </c>
      <c r="BU21" s="220"/>
      <c r="BV21" s="220"/>
      <c r="BW21" s="220"/>
      <c r="BX21" s="220"/>
      <c r="BY21" s="219">
        <f t="shared" si="14"/>
        <v>0</v>
      </c>
      <c r="BZ21" s="221">
        <f>BF21+BK21+BP21+BU21</f>
        <v>0</v>
      </c>
      <c r="CA21" s="221">
        <f>BG21+BL21+BQ21+BV21</f>
        <v>0</v>
      </c>
      <c r="CB21" s="221">
        <f>BH21+BM21+BR21+BW21</f>
        <v>0</v>
      </c>
      <c r="CC21" s="221">
        <f>BI21+BN21+BS21+BX21</f>
        <v>0</v>
      </c>
      <c r="CD21" s="219">
        <f t="shared" si="15"/>
        <v>0</v>
      </c>
      <c r="CE21" s="220"/>
      <c r="CF21" s="220"/>
      <c r="CG21" s="220"/>
      <c r="CH21" s="220"/>
      <c r="CI21" s="219">
        <f t="shared" si="35"/>
        <v>0</v>
      </c>
      <c r="CJ21" s="221">
        <f t="shared" si="28"/>
        <v>0</v>
      </c>
      <c r="CK21" s="221">
        <f t="shared" si="22"/>
        <v>0</v>
      </c>
      <c r="CL21" s="221">
        <f t="shared" si="22"/>
        <v>0</v>
      </c>
      <c r="CM21" s="221">
        <f t="shared" si="22"/>
        <v>0</v>
      </c>
      <c r="CN21" s="219">
        <f t="shared" si="16"/>
        <v>0</v>
      </c>
      <c r="CO21" s="227"/>
    </row>
    <row r="22" spans="1:93" ht="12.75">
      <c r="A22" s="218" t="s">
        <v>159</v>
      </c>
      <c r="B22" s="220"/>
      <c r="C22" s="220"/>
      <c r="D22" s="220"/>
      <c r="E22" s="220"/>
      <c r="F22" s="219">
        <f t="shared" si="0"/>
        <v>0</v>
      </c>
      <c r="G22" s="221">
        <f t="shared" si="38"/>
        <v>0</v>
      </c>
      <c r="H22" s="221">
        <f t="shared" si="38"/>
        <v>0</v>
      </c>
      <c r="I22" s="221">
        <f t="shared" si="38"/>
        <v>0</v>
      </c>
      <c r="J22" s="221">
        <f t="shared" si="38"/>
        <v>0</v>
      </c>
      <c r="K22" s="219">
        <f t="shared" si="1"/>
        <v>0</v>
      </c>
      <c r="L22" s="220">
        <v>3</v>
      </c>
      <c r="M22" s="220">
        <v>3</v>
      </c>
      <c r="N22" s="220">
        <v>3</v>
      </c>
      <c r="O22" s="220">
        <v>3</v>
      </c>
      <c r="P22" s="219">
        <f t="shared" si="2"/>
        <v>12</v>
      </c>
      <c r="Q22" s="221">
        <f t="shared" si="39"/>
        <v>3</v>
      </c>
      <c r="R22" s="221">
        <f t="shared" si="36"/>
        <v>3</v>
      </c>
      <c r="S22" s="221">
        <f t="shared" si="36"/>
        <v>3</v>
      </c>
      <c r="T22" s="221">
        <f t="shared" si="36"/>
        <v>3</v>
      </c>
      <c r="U22" s="219">
        <f t="shared" si="34"/>
        <v>12</v>
      </c>
      <c r="V22" s="220"/>
      <c r="W22" s="220"/>
      <c r="X22" s="220"/>
      <c r="Y22" s="220"/>
      <c r="Z22" s="219">
        <f t="shared" si="4"/>
        <v>0</v>
      </c>
      <c r="AA22" s="220"/>
      <c r="AB22" s="220"/>
      <c r="AC22" s="220"/>
      <c r="AD22" s="220"/>
      <c r="AE22" s="219">
        <f t="shared" si="5"/>
        <v>0</v>
      </c>
      <c r="AF22" s="218" t="s">
        <v>159</v>
      </c>
      <c r="AG22" s="220"/>
      <c r="AH22" s="220"/>
      <c r="AI22" s="220"/>
      <c r="AJ22" s="220"/>
      <c r="AK22" s="219">
        <f t="shared" si="6"/>
        <v>0</v>
      </c>
      <c r="AL22" s="221">
        <f t="shared" si="37"/>
        <v>0</v>
      </c>
      <c r="AM22" s="221">
        <f t="shared" si="37"/>
        <v>0</v>
      </c>
      <c r="AN22" s="221">
        <f t="shared" si="37"/>
        <v>0</v>
      </c>
      <c r="AO22" s="221">
        <f t="shared" si="37"/>
        <v>0</v>
      </c>
      <c r="AP22" s="219">
        <f t="shared" si="7"/>
        <v>0</v>
      </c>
      <c r="AQ22" s="221">
        <f>G22+Q22+V22</f>
        <v>3</v>
      </c>
      <c r="AR22" s="221">
        <f>H22+R22+W22</f>
        <v>3</v>
      </c>
      <c r="AS22" s="221">
        <f>I22+S22+X22</f>
        <v>3</v>
      </c>
      <c r="AT22" s="221">
        <f>J22+T22+Y22</f>
        <v>3</v>
      </c>
      <c r="AU22" s="219">
        <f t="shared" si="8"/>
        <v>12</v>
      </c>
      <c r="AV22" s="220"/>
      <c r="AW22" s="220"/>
      <c r="AX22" s="220"/>
      <c r="AY22" s="220"/>
      <c r="AZ22" s="219">
        <f t="shared" si="9"/>
        <v>0</v>
      </c>
      <c r="BA22" s="220"/>
      <c r="BB22" s="220"/>
      <c r="BC22" s="220"/>
      <c r="BD22" s="220"/>
      <c r="BE22" s="219">
        <f t="shared" si="10"/>
        <v>0</v>
      </c>
      <c r="BF22" s="220">
        <v>90</v>
      </c>
      <c r="BG22" s="220">
        <v>20</v>
      </c>
      <c r="BH22" s="220">
        <v>20</v>
      </c>
      <c r="BI22" s="220">
        <v>90</v>
      </c>
      <c r="BJ22" s="219">
        <f t="shared" si="11"/>
        <v>220</v>
      </c>
      <c r="BK22" s="220"/>
      <c r="BL22" s="220">
        <v>12.5</v>
      </c>
      <c r="BM22" s="220"/>
      <c r="BN22" s="220"/>
      <c r="BO22" s="219">
        <f t="shared" si="12"/>
        <v>12.5</v>
      </c>
      <c r="BP22" s="220"/>
      <c r="BQ22" s="220">
        <v>30</v>
      </c>
      <c r="BR22" s="220"/>
      <c r="BS22" s="220"/>
      <c r="BT22" s="219">
        <f t="shared" si="13"/>
        <v>30</v>
      </c>
      <c r="BU22" s="220"/>
      <c r="BV22" s="220"/>
      <c r="BW22" s="220"/>
      <c r="BX22" s="220"/>
      <c r="BY22" s="219">
        <f t="shared" si="14"/>
        <v>0</v>
      </c>
      <c r="BZ22" s="221">
        <f>BF22+BK22+BP22</f>
        <v>90</v>
      </c>
      <c r="CA22" s="221">
        <f>BG22+BL22+BQ22</f>
        <v>62.5</v>
      </c>
      <c r="CB22" s="221">
        <f>BH22+BM22+BR22</f>
        <v>20</v>
      </c>
      <c r="CC22" s="221">
        <f>BI22+BN22+BS22</f>
        <v>90</v>
      </c>
      <c r="CD22" s="219">
        <f t="shared" si="15"/>
        <v>262.5</v>
      </c>
      <c r="CE22" s="220"/>
      <c r="CF22" s="220"/>
      <c r="CG22" s="220"/>
      <c r="CH22" s="220"/>
      <c r="CI22" s="219">
        <f t="shared" si="35"/>
        <v>0</v>
      </c>
      <c r="CJ22" s="221">
        <f t="shared" si="28"/>
        <v>93</v>
      </c>
      <c r="CK22" s="221">
        <f t="shared" si="22"/>
        <v>65.5</v>
      </c>
      <c r="CL22" s="221">
        <f t="shared" si="22"/>
        <v>23</v>
      </c>
      <c r="CM22" s="221">
        <f t="shared" si="22"/>
        <v>93</v>
      </c>
      <c r="CN22" s="219">
        <f t="shared" si="16"/>
        <v>274.5</v>
      </c>
      <c r="CO22" s="227"/>
    </row>
    <row r="23" spans="1:93" ht="12.75">
      <c r="A23" s="218" t="s">
        <v>160</v>
      </c>
      <c r="B23" s="220"/>
      <c r="C23" s="220"/>
      <c r="D23" s="220"/>
      <c r="E23" s="220"/>
      <c r="F23" s="219">
        <f t="shared" si="0"/>
        <v>0</v>
      </c>
      <c r="G23" s="221">
        <f t="shared" si="38"/>
        <v>0</v>
      </c>
      <c r="H23" s="221">
        <f t="shared" si="38"/>
        <v>0</v>
      </c>
      <c r="I23" s="221">
        <f t="shared" si="38"/>
        <v>0</v>
      </c>
      <c r="J23" s="221">
        <f t="shared" si="38"/>
        <v>0</v>
      </c>
      <c r="K23" s="219">
        <f t="shared" si="1"/>
        <v>0</v>
      </c>
      <c r="L23" s="220"/>
      <c r="M23" s="220"/>
      <c r="N23" s="220"/>
      <c r="O23" s="220"/>
      <c r="P23" s="219">
        <f t="shared" si="2"/>
        <v>0</v>
      </c>
      <c r="Q23" s="221">
        <f t="shared" si="39"/>
        <v>0</v>
      </c>
      <c r="R23" s="221">
        <f t="shared" si="36"/>
        <v>0</v>
      </c>
      <c r="S23" s="221">
        <f t="shared" si="36"/>
        <v>0</v>
      </c>
      <c r="T23" s="221">
        <f t="shared" si="36"/>
        <v>0</v>
      </c>
      <c r="U23" s="219">
        <f t="shared" si="34"/>
        <v>0</v>
      </c>
      <c r="V23" s="220"/>
      <c r="W23" s="220"/>
      <c r="X23" s="220"/>
      <c r="Y23" s="220"/>
      <c r="Z23" s="219">
        <f t="shared" si="4"/>
        <v>0</v>
      </c>
      <c r="AA23" s="220"/>
      <c r="AB23" s="220"/>
      <c r="AC23" s="220"/>
      <c r="AD23" s="220"/>
      <c r="AE23" s="219">
        <f t="shared" si="5"/>
        <v>0</v>
      </c>
      <c r="AF23" s="218" t="s">
        <v>160</v>
      </c>
      <c r="AG23" s="220"/>
      <c r="AH23" s="220"/>
      <c r="AI23" s="220"/>
      <c r="AJ23" s="220"/>
      <c r="AK23" s="219">
        <f t="shared" si="6"/>
        <v>0</v>
      </c>
      <c r="AL23" s="221">
        <f t="shared" si="37"/>
        <v>0</v>
      </c>
      <c r="AM23" s="221">
        <f t="shared" si="37"/>
        <v>0</v>
      </c>
      <c r="AN23" s="221">
        <f t="shared" si="37"/>
        <v>0</v>
      </c>
      <c r="AO23" s="221">
        <f t="shared" si="37"/>
        <v>0</v>
      </c>
      <c r="AP23" s="219">
        <f t="shared" si="7"/>
        <v>0</v>
      </c>
      <c r="AQ23" s="221">
        <f t="shared" si="40"/>
        <v>0</v>
      </c>
      <c r="AR23" s="221">
        <f t="shared" si="40"/>
        <v>0</v>
      </c>
      <c r="AS23" s="221">
        <f t="shared" si="40"/>
        <v>0</v>
      </c>
      <c r="AT23" s="221">
        <f t="shared" si="40"/>
        <v>0</v>
      </c>
      <c r="AU23" s="219">
        <f t="shared" si="8"/>
        <v>0</v>
      </c>
      <c r="AV23" s="220"/>
      <c r="AW23" s="220"/>
      <c r="AX23" s="220"/>
      <c r="AY23" s="220"/>
      <c r="AZ23" s="219">
        <f t="shared" si="9"/>
        <v>0</v>
      </c>
      <c r="BA23" s="220"/>
      <c r="BB23" s="220"/>
      <c r="BC23" s="220"/>
      <c r="BD23" s="220"/>
      <c r="BE23" s="219">
        <f t="shared" si="10"/>
        <v>0</v>
      </c>
      <c r="BF23" s="220"/>
      <c r="BG23" s="220"/>
      <c r="BH23" s="220"/>
      <c r="BI23" s="220"/>
      <c r="BJ23" s="219">
        <f t="shared" si="11"/>
        <v>0</v>
      </c>
      <c r="BK23" s="220"/>
      <c r="BL23" s="220"/>
      <c r="BM23" s="220"/>
      <c r="BN23" s="220"/>
      <c r="BO23" s="219">
        <f t="shared" si="12"/>
        <v>0</v>
      </c>
      <c r="BP23" s="220"/>
      <c r="BQ23" s="220"/>
      <c r="BR23" s="220"/>
      <c r="BS23" s="220"/>
      <c r="BT23" s="219">
        <f t="shared" si="13"/>
        <v>0</v>
      </c>
      <c r="BU23" s="220"/>
      <c r="BV23" s="220"/>
      <c r="BW23" s="220"/>
      <c r="BX23" s="220"/>
      <c r="BY23" s="219">
        <f t="shared" si="14"/>
        <v>0</v>
      </c>
      <c r="BZ23" s="221">
        <f>BF23+BK23</f>
        <v>0</v>
      </c>
      <c r="CA23" s="221">
        <f>BG23+BL23</f>
        <v>0</v>
      </c>
      <c r="CB23" s="221">
        <f>BH23+BM23</f>
        <v>0</v>
      </c>
      <c r="CC23" s="221">
        <f>BI23+BN23</f>
        <v>0</v>
      </c>
      <c r="CD23" s="219">
        <f t="shared" si="15"/>
        <v>0</v>
      </c>
      <c r="CE23" s="220"/>
      <c r="CF23" s="220"/>
      <c r="CG23" s="220"/>
      <c r="CH23" s="220"/>
      <c r="CI23" s="219">
        <f t="shared" si="35"/>
        <v>0</v>
      </c>
      <c r="CJ23" s="221">
        <f t="shared" si="28"/>
        <v>0</v>
      </c>
      <c r="CK23" s="221">
        <f t="shared" si="22"/>
        <v>0</v>
      </c>
      <c r="CL23" s="221">
        <f t="shared" si="22"/>
        <v>0</v>
      </c>
      <c r="CM23" s="221">
        <f t="shared" si="22"/>
        <v>0</v>
      </c>
      <c r="CN23" s="219">
        <f t="shared" si="16"/>
        <v>0</v>
      </c>
      <c r="CO23" s="227"/>
    </row>
    <row r="24" spans="1:93" ht="12.75">
      <c r="A24" s="218">
        <v>226</v>
      </c>
      <c r="B24" s="220"/>
      <c r="C24" s="220"/>
      <c r="D24" s="220"/>
      <c r="E24" s="220"/>
      <c r="F24" s="219">
        <f t="shared" si="0"/>
        <v>0</v>
      </c>
      <c r="G24" s="221">
        <f t="shared" si="38"/>
        <v>0</v>
      </c>
      <c r="H24" s="221">
        <f t="shared" si="38"/>
        <v>0</v>
      </c>
      <c r="I24" s="221">
        <f t="shared" si="38"/>
        <v>0</v>
      </c>
      <c r="J24" s="221">
        <f t="shared" si="38"/>
        <v>0</v>
      </c>
      <c r="K24" s="219">
        <f t="shared" si="1"/>
        <v>0</v>
      </c>
      <c r="L24" s="220">
        <v>14</v>
      </c>
      <c r="M24" s="220">
        <v>14</v>
      </c>
      <c r="N24" s="220">
        <v>14</v>
      </c>
      <c r="O24" s="220">
        <v>14</v>
      </c>
      <c r="P24" s="219">
        <f t="shared" si="2"/>
        <v>56</v>
      </c>
      <c r="Q24" s="221">
        <f>L24</f>
        <v>14</v>
      </c>
      <c r="R24" s="221">
        <f t="shared" si="36"/>
        <v>14</v>
      </c>
      <c r="S24" s="221">
        <f t="shared" si="36"/>
        <v>14</v>
      </c>
      <c r="T24" s="221">
        <f t="shared" si="36"/>
        <v>14</v>
      </c>
      <c r="U24" s="219">
        <f t="shared" si="34"/>
        <v>56</v>
      </c>
      <c r="V24" s="220"/>
      <c r="W24" s="220"/>
      <c r="X24" s="220"/>
      <c r="Y24" s="220"/>
      <c r="Z24" s="219">
        <f t="shared" si="4"/>
        <v>0</v>
      </c>
      <c r="AA24" s="220"/>
      <c r="AB24" s="220"/>
      <c r="AC24" s="220"/>
      <c r="AD24" s="220"/>
      <c r="AE24" s="219">
        <f t="shared" si="5"/>
        <v>0</v>
      </c>
      <c r="AF24" s="218">
        <v>226</v>
      </c>
      <c r="AG24" s="220"/>
      <c r="AH24" s="220"/>
      <c r="AI24" s="220"/>
      <c r="AJ24" s="220"/>
      <c r="AK24" s="219">
        <f t="shared" si="6"/>
        <v>0</v>
      </c>
      <c r="AL24" s="221">
        <f t="shared" si="37"/>
        <v>0</v>
      </c>
      <c r="AM24" s="221">
        <f t="shared" si="37"/>
        <v>0</v>
      </c>
      <c r="AN24" s="221">
        <f t="shared" si="37"/>
        <v>0</v>
      </c>
      <c r="AO24" s="221">
        <f t="shared" si="37"/>
        <v>0</v>
      </c>
      <c r="AP24" s="219">
        <f t="shared" si="7"/>
        <v>0</v>
      </c>
      <c r="AQ24" s="221">
        <f>AL24+G24+Q24+V24</f>
        <v>14</v>
      </c>
      <c r="AR24" s="221">
        <f>AM24+H24+R24+W24</f>
        <v>14</v>
      </c>
      <c r="AS24" s="221">
        <f>AN24+I24+S24+X24</f>
        <v>14</v>
      </c>
      <c r="AT24" s="221">
        <f>AO24+J24+T24+Y24</f>
        <v>14</v>
      </c>
      <c r="AU24" s="219">
        <f t="shared" si="8"/>
        <v>56</v>
      </c>
      <c r="AV24" s="220">
        <v>7.9</v>
      </c>
      <c r="AW24" s="220">
        <v>8</v>
      </c>
      <c r="AX24" s="220">
        <v>7.9</v>
      </c>
      <c r="AY24" s="220">
        <v>8</v>
      </c>
      <c r="AZ24" s="219">
        <f t="shared" si="9"/>
        <v>31.8</v>
      </c>
      <c r="BA24" s="220"/>
      <c r="BB24" s="220"/>
      <c r="BC24" s="220"/>
      <c r="BD24" s="220"/>
      <c r="BE24" s="219">
        <f t="shared" si="10"/>
        <v>0</v>
      </c>
      <c r="BF24" s="220"/>
      <c r="BG24" s="220"/>
      <c r="BH24" s="220"/>
      <c r="BI24" s="220"/>
      <c r="BJ24" s="219">
        <f t="shared" si="11"/>
        <v>0</v>
      </c>
      <c r="BK24" s="220"/>
      <c r="BL24" s="220"/>
      <c r="BM24" s="220"/>
      <c r="BN24" s="220"/>
      <c r="BO24" s="219">
        <f t="shared" si="12"/>
        <v>0</v>
      </c>
      <c r="BP24" s="220"/>
      <c r="BQ24" s="220"/>
      <c r="BR24" s="220"/>
      <c r="BS24" s="220"/>
      <c r="BT24" s="219">
        <f t="shared" si="13"/>
        <v>0</v>
      </c>
      <c r="BU24" s="220"/>
      <c r="BV24" s="220"/>
      <c r="BW24" s="220"/>
      <c r="BX24" s="220"/>
      <c r="BY24" s="219">
        <f t="shared" si="14"/>
        <v>0</v>
      </c>
      <c r="BZ24" s="221">
        <f>BF24+BK24+BU24+BP24</f>
        <v>0</v>
      </c>
      <c r="CA24" s="221">
        <f>BG24+BL24+BV24+BQ24</f>
        <v>0</v>
      </c>
      <c r="CB24" s="221">
        <f>BH24+BM24+BW24+BR24</f>
        <v>0</v>
      </c>
      <c r="CC24" s="221">
        <f>BI24+BN24+BX24+BS24</f>
        <v>0</v>
      </c>
      <c r="CD24" s="221">
        <f>BJ24+BO24+BY24+BT24</f>
        <v>0</v>
      </c>
      <c r="CE24" s="220"/>
      <c r="CF24" s="220"/>
      <c r="CG24" s="220"/>
      <c r="CH24" s="220"/>
      <c r="CI24" s="219">
        <f t="shared" si="35"/>
        <v>0</v>
      </c>
      <c r="CJ24" s="221">
        <f>AL24+AQ24+BZ24+AV24+BA24</f>
        <v>21.9</v>
      </c>
      <c r="CK24" s="221">
        <f>AM24+AR24+CA24+AW24+BB24</f>
        <v>22</v>
      </c>
      <c r="CL24" s="221">
        <f>AN24+AS24+CB24+AX24+BC24</f>
        <v>21.9</v>
      </c>
      <c r="CM24" s="221">
        <f>AO24+AT24+CC24+AY24+BD24</f>
        <v>22</v>
      </c>
      <c r="CN24" s="219">
        <f t="shared" si="16"/>
        <v>87.8</v>
      </c>
      <c r="CO24" s="227"/>
    </row>
    <row r="25" spans="1:93" ht="12.75">
      <c r="A25" s="218">
        <v>241</v>
      </c>
      <c r="B25" s="220"/>
      <c r="C25" s="220"/>
      <c r="D25" s="220"/>
      <c r="E25" s="220"/>
      <c r="F25" s="219">
        <f t="shared" si="0"/>
        <v>0</v>
      </c>
      <c r="G25" s="221">
        <f t="shared" si="38"/>
        <v>0</v>
      </c>
      <c r="H25" s="221">
        <f t="shared" si="38"/>
        <v>0</v>
      </c>
      <c r="I25" s="221">
        <f t="shared" si="38"/>
        <v>0</v>
      </c>
      <c r="J25" s="221">
        <f t="shared" si="38"/>
        <v>0</v>
      </c>
      <c r="K25" s="219">
        <f t="shared" si="1"/>
        <v>0</v>
      </c>
      <c r="L25" s="220"/>
      <c r="M25" s="220"/>
      <c r="N25" s="220"/>
      <c r="O25" s="220"/>
      <c r="P25" s="219">
        <f t="shared" si="2"/>
        <v>0</v>
      </c>
      <c r="Q25" s="221">
        <f t="shared" si="39"/>
        <v>0</v>
      </c>
      <c r="R25" s="221">
        <f t="shared" si="36"/>
        <v>0</v>
      </c>
      <c r="S25" s="221">
        <f t="shared" si="36"/>
        <v>0</v>
      </c>
      <c r="T25" s="221">
        <f t="shared" si="36"/>
        <v>0</v>
      </c>
      <c r="U25" s="219">
        <f t="shared" si="34"/>
        <v>0</v>
      </c>
      <c r="V25" s="220"/>
      <c r="W25" s="220"/>
      <c r="X25" s="220"/>
      <c r="Y25" s="220"/>
      <c r="Z25" s="219">
        <f t="shared" si="4"/>
        <v>0</v>
      </c>
      <c r="AA25" s="220"/>
      <c r="AB25" s="220"/>
      <c r="AC25" s="220"/>
      <c r="AD25" s="220"/>
      <c r="AE25" s="219">
        <f t="shared" si="5"/>
        <v>0</v>
      </c>
      <c r="AF25" s="218">
        <v>241</v>
      </c>
      <c r="AG25" s="220"/>
      <c r="AH25" s="220"/>
      <c r="AI25" s="220"/>
      <c r="AJ25" s="220"/>
      <c r="AK25" s="219">
        <f t="shared" si="6"/>
        <v>0</v>
      </c>
      <c r="AL25" s="221">
        <f t="shared" si="37"/>
        <v>0</v>
      </c>
      <c r="AM25" s="221">
        <f t="shared" si="37"/>
        <v>0</v>
      </c>
      <c r="AN25" s="221">
        <f t="shared" si="37"/>
        <v>0</v>
      </c>
      <c r="AO25" s="221">
        <f t="shared" si="37"/>
        <v>0</v>
      </c>
      <c r="AP25" s="219">
        <f t="shared" si="7"/>
        <v>0</v>
      </c>
      <c r="AQ25" s="221">
        <f t="shared" si="40"/>
        <v>0</v>
      </c>
      <c r="AR25" s="221">
        <f t="shared" si="40"/>
        <v>0</v>
      </c>
      <c r="AS25" s="221">
        <f t="shared" si="40"/>
        <v>0</v>
      </c>
      <c r="AT25" s="221">
        <f t="shared" si="40"/>
        <v>0</v>
      </c>
      <c r="AU25" s="219">
        <f t="shared" si="8"/>
        <v>0</v>
      </c>
      <c r="AV25" s="220"/>
      <c r="AW25" s="220"/>
      <c r="AX25" s="220"/>
      <c r="AY25" s="220"/>
      <c r="AZ25" s="219">
        <f t="shared" si="9"/>
        <v>0</v>
      </c>
      <c r="BA25" s="220"/>
      <c r="BB25" s="220"/>
      <c r="BC25" s="220"/>
      <c r="BD25" s="220"/>
      <c r="BE25" s="219">
        <f t="shared" si="10"/>
        <v>0</v>
      </c>
      <c r="BF25" s="220"/>
      <c r="BG25" s="220"/>
      <c r="BH25" s="220"/>
      <c r="BI25" s="220"/>
      <c r="BJ25" s="219">
        <f t="shared" si="11"/>
        <v>0</v>
      </c>
      <c r="BK25" s="220"/>
      <c r="BL25" s="220"/>
      <c r="BM25" s="220"/>
      <c r="BN25" s="220"/>
      <c r="BO25" s="219">
        <f t="shared" si="12"/>
        <v>0</v>
      </c>
      <c r="BP25" s="220"/>
      <c r="BQ25" s="220"/>
      <c r="BR25" s="220"/>
      <c r="BS25" s="220"/>
      <c r="BT25" s="219">
        <f t="shared" si="13"/>
        <v>0</v>
      </c>
      <c r="BU25" s="220"/>
      <c r="BV25" s="220"/>
      <c r="BW25" s="220"/>
      <c r="BX25" s="220"/>
      <c r="BY25" s="219">
        <f t="shared" si="14"/>
        <v>0</v>
      </c>
      <c r="BZ25" s="221">
        <f>BF25+BK25+BP25+BU25+BA25</f>
        <v>0</v>
      </c>
      <c r="CA25" s="221">
        <f>BG25+BL25+BQ25+BV25+BB25</f>
        <v>0</v>
      </c>
      <c r="CB25" s="221">
        <f>BH25+BM25+BR25+BW25+BC25</f>
        <v>0</v>
      </c>
      <c r="CC25" s="221">
        <f>BI25+BN25+BS25+BX25+BD25</f>
        <v>0</v>
      </c>
      <c r="CD25" s="219">
        <f t="shared" si="15"/>
        <v>0</v>
      </c>
      <c r="CE25" s="220"/>
      <c r="CF25" s="220"/>
      <c r="CG25" s="220"/>
      <c r="CH25" s="220"/>
      <c r="CI25" s="219">
        <f t="shared" si="35"/>
        <v>0</v>
      </c>
      <c r="CJ25" s="221">
        <f>AL25+AQ25+BZ25</f>
        <v>0</v>
      </c>
      <c r="CK25" s="221">
        <f t="shared" si="22"/>
        <v>0</v>
      </c>
      <c r="CL25" s="221">
        <f t="shared" si="22"/>
        <v>0</v>
      </c>
      <c r="CM25" s="221">
        <f t="shared" si="22"/>
        <v>0</v>
      </c>
      <c r="CN25" s="219">
        <f t="shared" si="16"/>
        <v>0</v>
      </c>
      <c r="CO25" s="227"/>
    </row>
    <row r="26" spans="1:93" ht="12.75">
      <c r="A26" s="218">
        <v>263</v>
      </c>
      <c r="B26" s="220"/>
      <c r="C26" s="220"/>
      <c r="D26" s="220"/>
      <c r="E26" s="220"/>
      <c r="F26" s="219">
        <f>B26+C26+D26+E26</f>
        <v>0</v>
      </c>
      <c r="G26" s="221">
        <f>B26</f>
        <v>0</v>
      </c>
      <c r="H26" s="221">
        <f>C26</f>
        <v>0</v>
      </c>
      <c r="I26" s="221">
        <f>D26</f>
        <v>0</v>
      </c>
      <c r="J26" s="221">
        <f>E26</f>
        <v>0</v>
      </c>
      <c r="K26" s="219">
        <f>G26+H26+I26+J26</f>
        <v>0</v>
      </c>
      <c r="L26" s="220"/>
      <c r="M26" s="220"/>
      <c r="N26" s="220"/>
      <c r="O26" s="220"/>
      <c r="P26" s="219">
        <f>L26+M26+N26+O26</f>
        <v>0</v>
      </c>
      <c r="Q26" s="221">
        <f>L26</f>
        <v>0</v>
      </c>
      <c r="R26" s="221">
        <f>M26</f>
        <v>0</v>
      </c>
      <c r="S26" s="221">
        <f>N26</f>
        <v>0</v>
      </c>
      <c r="T26" s="221">
        <f>O26</f>
        <v>0</v>
      </c>
      <c r="U26" s="219">
        <f>Q26+R26+S26+T26</f>
        <v>0</v>
      </c>
      <c r="V26" s="220"/>
      <c r="W26" s="220"/>
      <c r="X26" s="220"/>
      <c r="Y26" s="220"/>
      <c r="Z26" s="219">
        <f>V26+W26+X26+Y26</f>
        <v>0</v>
      </c>
      <c r="AA26" s="220"/>
      <c r="AB26" s="220"/>
      <c r="AC26" s="220"/>
      <c r="AD26" s="220"/>
      <c r="AE26" s="219">
        <f t="shared" si="5"/>
        <v>0</v>
      </c>
      <c r="AF26" s="218">
        <v>290</v>
      </c>
      <c r="AG26" s="220"/>
      <c r="AH26" s="220"/>
      <c r="AI26" s="220"/>
      <c r="AJ26" s="220"/>
      <c r="AK26" s="219">
        <f t="shared" si="6"/>
        <v>0</v>
      </c>
      <c r="AL26" s="221">
        <f t="shared" si="37"/>
        <v>0</v>
      </c>
      <c r="AM26" s="221">
        <f t="shared" si="37"/>
        <v>0</v>
      </c>
      <c r="AN26" s="221">
        <f t="shared" si="37"/>
        <v>0</v>
      </c>
      <c r="AO26" s="221">
        <f t="shared" si="37"/>
        <v>0</v>
      </c>
      <c r="AP26" s="219">
        <f t="shared" si="7"/>
        <v>0</v>
      </c>
      <c r="AQ26" s="221">
        <f>AL26+W26+H26+R26</f>
        <v>0</v>
      </c>
      <c r="AR26" s="221">
        <f>AM26+X26+I26+S26</f>
        <v>0</v>
      </c>
      <c r="AS26" s="221">
        <f>AN26+Y26+J26+T26</f>
        <v>0</v>
      </c>
      <c r="AT26" s="221">
        <f>AO26+Z26+K26+U26</f>
        <v>0</v>
      </c>
      <c r="AU26" s="219">
        <f>AQ26+AR26+AS26+AT26</f>
        <v>0</v>
      </c>
      <c r="AV26" s="220"/>
      <c r="AW26" s="220"/>
      <c r="AX26" s="220"/>
      <c r="AY26" s="220"/>
      <c r="AZ26" s="219">
        <f t="shared" si="9"/>
        <v>0</v>
      </c>
      <c r="BA26" s="220"/>
      <c r="BB26" s="220"/>
      <c r="BC26" s="220"/>
      <c r="BD26" s="220"/>
      <c r="BE26" s="219">
        <f t="shared" si="10"/>
        <v>0</v>
      </c>
      <c r="BF26" s="220"/>
      <c r="BG26" s="220"/>
      <c r="BH26" s="220"/>
      <c r="BI26" s="220"/>
      <c r="BJ26" s="219">
        <f t="shared" si="11"/>
        <v>0</v>
      </c>
      <c r="BK26" s="220"/>
      <c r="BL26" s="220"/>
      <c r="BM26" s="220"/>
      <c r="BN26" s="220"/>
      <c r="BO26" s="219">
        <f t="shared" si="12"/>
        <v>0</v>
      </c>
      <c r="BP26" s="220"/>
      <c r="BQ26" s="220"/>
      <c r="BR26" s="220"/>
      <c r="BS26" s="220"/>
      <c r="BT26" s="219">
        <f t="shared" si="13"/>
        <v>0</v>
      </c>
      <c r="BU26" s="220"/>
      <c r="BV26" s="220"/>
      <c r="BW26" s="220"/>
      <c r="BX26" s="220"/>
      <c r="BY26" s="219">
        <f t="shared" si="14"/>
        <v>0</v>
      </c>
      <c r="BZ26" s="221">
        <f>BF26+BK26+BP26+BU26</f>
        <v>0</v>
      </c>
      <c r="CA26" s="221">
        <f>BG26+BL26+BQ26+BV26</f>
        <v>0</v>
      </c>
      <c r="CB26" s="221">
        <f>BH26+BM26+BR26+BW26</f>
        <v>0</v>
      </c>
      <c r="CC26" s="221">
        <f>BI26+BN26+BS26+BX26</f>
        <v>0</v>
      </c>
      <c r="CD26" s="219">
        <f>BZ26+CA26+CB26+CC26</f>
        <v>0</v>
      </c>
      <c r="CE26" s="220">
        <v>0.6</v>
      </c>
      <c r="CF26" s="220">
        <v>0.7</v>
      </c>
      <c r="CG26" s="220">
        <v>0.6</v>
      </c>
      <c r="CH26" s="220">
        <v>0.6</v>
      </c>
      <c r="CI26" s="219">
        <f t="shared" si="35"/>
        <v>2.5</v>
      </c>
      <c r="CJ26" s="221">
        <f>CE26</f>
        <v>0.6</v>
      </c>
      <c r="CK26" s="221">
        <f>CF26</f>
        <v>0.7</v>
      </c>
      <c r="CL26" s="221">
        <f>CG26</f>
        <v>0.6</v>
      </c>
      <c r="CM26" s="221">
        <f>CH26</f>
        <v>0.6</v>
      </c>
      <c r="CN26" s="219">
        <f t="shared" si="16"/>
        <v>2.5</v>
      </c>
      <c r="CO26" s="227"/>
    </row>
    <row r="27" spans="1:93" ht="12.75">
      <c r="A27" s="218">
        <v>290</v>
      </c>
      <c r="B27" s="220"/>
      <c r="C27" s="220"/>
      <c r="D27" s="220"/>
      <c r="E27" s="220"/>
      <c r="F27" s="219">
        <f t="shared" si="0"/>
        <v>0</v>
      </c>
      <c r="G27" s="221">
        <f t="shared" si="38"/>
        <v>0</v>
      </c>
      <c r="H27" s="221">
        <f t="shared" si="38"/>
        <v>0</v>
      </c>
      <c r="I27" s="221">
        <f t="shared" si="38"/>
        <v>0</v>
      </c>
      <c r="J27" s="221">
        <f t="shared" si="38"/>
        <v>0</v>
      </c>
      <c r="K27" s="219">
        <f t="shared" si="1"/>
        <v>0</v>
      </c>
      <c r="L27" s="220">
        <v>1.5</v>
      </c>
      <c r="M27" s="220">
        <v>1.5</v>
      </c>
      <c r="N27" s="220">
        <v>1.5</v>
      </c>
      <c r="O27" s="220">
        <v>1.5</v>
      </c>
      <c r="P27" s="219">
        <f t="shared" si="2"/>
        <v>6</v>
      </c>
      <c r="Q27" s="221">
        <f t="shared" si="39"/>
        <v>1.5</v>
      </c>
      <c r="R27" s="221">
        <f t="shared" si="36"/>
        <v>1.5</v>
      </c>
      <c r="S27" s="221">
        <f t="shared" si="36"/>
        <v>1.5</v>
      </c>
      <c r="T27" s="221">
        <f t="shared" si="36"/>
        <v>1.5</v>
      </c>
      <c r="U27" s="219">
        <f t="shared" si="34"/>
        <v>6</v>
      </c>
      <c r="V27" s="220">
        <v>35</v>
      </c>
      <c r="W27" s="220">
        <v>35</v>
      </c>
      <c r="X27" s="220">
        <v>35</v>
      </c>
      <c r="Y27" s="220">
        <v>35</v>
      </c>
      <c r="Z27" s="219">
        <f aca="true" t="shared" si="41" ref="Z27:Z39">V27+W27+X27+Y27</f>
        <v>140</v>
      </c>
      <c r="AA27" s="219">
        <f>AA28+AA31</f>
        <v>0</v>
      </c>
      <c r="AB27" s="219">
        <f>AB28+AB31</f>
        <v>0</v>
      </c>
      <c r="AC27" s="219">
        <f>AC28+AC31</f>
        <v>0</v>
      </c>
      <c r="AD27" s="219">
        <f>AD28+AD31</f>
        <v>0</v>
      </c>
      <c r="AE27" s="219">
        <f t="shared" si="5"/>
        <v>0</v>
      </c>
      <c r="AF27" s="218">
        <v>300</v>
      </c>
      <c r="AG27" s="219">
        <f>AG28+AG31</f>
        <v>0</v>
      </c>
      <c r="AH27" s="219">
        <f>AH28+AH31</f>
        <v>0</v>
      </c>
      <c r="AI27" s="219">
        <f>AI28+AI31</f>
        <v>0</v>
      </c>
      <c r="AJ27" s="219">
        <f>AJ28+AJ31</f>
        <v>0</v>
      </c>
      <c r="AK27" s="219">
        <f t="shared" si="6"/>
        <v>0</v>
      </c>
      <c r="AL27" s="219">
        <f>AL28+AL31</f>
        <v>0</v>
      </c>
      <c r="AM27" s="219">
        <f>AM28+AM31</f>
        <v>0</v>
      </c>
      <c r="AN27" s="219">
        <f>AN28+AN31</f>
        <v>0</v>
      </c>
      <c r="AO27" s="219">
        <f>AO28+AO31</f>
        <v>0</v>
      </c>
      <c r="AP27" s="219">
        <f t="shared" si="7"/>
        <v>0</v>
      </c>
      <c r="AQ27" s="221">
        <f>AL27+G27+Q27+V27</f>
        <v>36.5</v>
      </c>
      <c r="AR27" s="221">
        <f>AM27+H27+R27+W27</f>
        <v>36.5</v>
      </c>
      <c r="AS27" s="221">
        <f>AN27+I27+S27+X27</f>
        <v>36.5</v>
      </c>
      <c r="AT27" s="221">
        <f>AO27+J27+T27+Y27</f>
        <v>36.5</v>
      </c>
      <c r="AU27" s="219">
        <f t="shared" si="8"/>
        <v>146</v>
      </c>
      <c r="AV27" s="220"/>
      <c r="AW27" s="220"/>
      <c r="AX27" s="220"/>
      <c r="AY27" s="220"/>
      <c r="AZ27" s="219">
        <f t="shared" si="9"/>
        <v>0</v>
      </c>
      <c r="BA27" s="220"/>
      <c r="BB27" s="220"/>
      <c r="BC27" s="220"/>
      <c r="BD27" s="220"/>
      <c r="BE27" s="219">
        <f t="shared" si="10"/>
        <v>0</v>
      </c>
      <c r="BF27" s="220"/>
      <c r="BG27" s="220"/>
      <c r="BH27" s="220"/>
      <c r="BI27" s="220"/>
      <c r="BJ27" s="219">
        <f t="shared" si="11"/>
        <v>0</v>
      </c>
      <c r="BK27" s="220"/>
      <c r="BL27" s="220"/>
      <c r="BM27" s="220"/>
      <c r="BN27" s="220"/>
      <c r="BO27" s="219">
        <f t="shared" si="12"/>
        <v>0</v>
      </c>
      <c r="BP27" s="220"/>
      <c r="BQ27" s="220"/>
      <c r="BR27" s="220"/>
      <c r="BS27" s="220"/>
      <c r="BT27" s="219">
        <f t="shared" si="13"/>
        <v>0</v>
      </c>
      <c r="BU27" s="220"/>
      <c r="BV27" s="220"/>
      <c r="BW27" s="220"/>
      <c r="BX27" s="220"/>
      <c r="BY27" s="219">
        <f t="shared" si="14"/>
        <v>0</v>
      </c>
      <c r="BZ27" s="221">
        <f>BF27+BK27</f>
        <v>0</v>
      </c>
      <c r="CA27" s="221">
        <f>BG27+BL27</f>
        <v>0</v>
      </c>
      <c r="CB27" s="221">
        <f>BH27+BM27</f>
        <v>0</v>
      </c>
      <c r="CC27" s="221">
        <f>BI27+BN27</f>
        <v>0</v>
      </c>
      <c r="CD27" s="219">
        <f t="shared" si="15"/>
        <v>0</v>
      </c>
      <c r="CE27" s="220"/>
      <c r="CF27" s="220"/>
      <c r="CG27" s="220"/>
      <c r="CH27" s="220"/>
      <c r="CI27" s="219">
        <f t="shared" si="35"/>
        <v>0</v>
      </c>
      <c r="CJ27" s="221">
        <f>AL27+AQ27+AV27+BZ27+BA27</f>
        <v>36.5</v>
      </c>
      <c r="CK27" s="221">
        <f>AM27+AR27+AW27+CA27+BB27</f>
        <v>36.5</v>
      </c>
      <c r="CL27" s="221">
        <f>AN27+AS27+AX27+CB27+BC27</f>
        <v>36.5</v>
      </c>
      <c r="CM27" s="221">
        <f>AO27+AT27+AY27+CC27+BD27</f>
        <v>36.5</v>
      </c>
      <c r="CN27" s="219">
        <f t="shared" si="16"/>
        <v>146</v>
      </c>
      <c r="CO27" s="227"/>
    </row>
    <row r="28" spans="1:93" ht="12.75">
      <c r="A28" s="218">
        <v>300</v>
      </c>
      <c r="B28" s="219">
        <f>B29+B32</f>
        <v>0</v>
      </c>
      <c r="C28" s="219">
        <f>C29+C32</f>
        <v>0</v>
      </c>
      <c r="D28" s="219">
        <f>D29+D32</f>
        <v>0</v>
      </c>
      <c r="E28" s="219">
        <f>E29+E32</f>
        <v>0</v>
      </c>
      <c r="F28" s="219">
        <f t="shared" si="0"/>
        <v>0</v>
      </c>
      <c r="G28" s="219">
        <f>G29+G32</f>
        <v>0</v>
      </c>
      <c r="H28" s="219">
        <f>H29+H32</f>
        <v>0</v>
      </c>
      <c r="I28" s="219">
        <f>I29+I32</f>
        <v>0</v>
      </c>
      <c r="J28" s="219">
        <f>J29+J32</f>
        <v>0</v>
      </c>
      <c r="K28" s="219">
        <f t="shared" si="1"/>
        <v>0</v>
      </c>
      <c r="L28" s="219">
        <f>L29+L32</f>
        <v>13.5</v>
      </c>
      <c r="M28" s="219">
        <f>M29+M32</f>
        <v>13.5</v>
      </c>
      <c r="N28" s="219">
        <f>N29+N32</f>
        <v>3.5</v>
      </c>
      <c r="O28" s="219">
        <f>O29+O32</f>
        <v>3.5</v>
      </c>
      <c r="P28" s="219">
        <f t="shared" si="2"/>
        <v>34</v>
      </c>
      <c r="Q28" s="219">
        <f>Q29+Q32</f>
        <v>13.5</v>
      </c>
      <c r="R28" s="219">
        <f>R29+R32</f>
        <v>13.5</v>
      </c>
      <c r="S28" s="219">
        <f>S29+S32</f>
        <v>3.5</v>
      </c>
      <c r="T28" s="219">
        <f>T29+T32</f>
        <v>3.5</v>
      </c>
      <c r="U28" s="219">
        <f t="shared" si="34"/>
        <v>34</v>
      </c>
      <c r="V28" s="219">
        <f>V29+V32</f>
        <v>0</v>
      </c>
      <c r="W28" s="219">
        <f>W29+W32</f>
        <v>0</v>
      </c>
      <c r="X28" s="219">
        <f>X29+X32</f>
        <v>0</v>
      </c>
      <c r="Y28" s="219">
        <f>Y29+Y32</f>
        <v>0</v>
      </c>
      <c r="Z28" s="219">
        <f t="shared" si="41"/>
        <v>0</v>
      </c>
      <c r="AA28" s="219">
        <f>AA29+AA30</f>
        <v>0</v>
      </c>
      <c r="AB28" s="219">
        <f>AB29+AB30</f>
        <v>0</v>
      </c>
      <c r="AC28" s="219">
        <f>AC29+AC30</f>
        <v>0</v>
      </c>
      <c r="AD28" s="219">
        <f>AD29+AD30</f>
        <v>0</v>
      </c>
      <c r="AE28" s="219">
        <f t="shared" si="5"/>
        <v>0</v>
      </c>
      <c r="AF28" s="218">
        <v>310</v>
      </c>
      <c r="AG28" s="219">
        <f>AG29+AG30</f>
        <v>0</v>
      </c>
      <c r="AH28" s="219">
        <f>AH29+AH30</f>
        <v>0</v>
      </c>
      <c r="AI28" s="219">
        <f>AI29+AI30</f>
        <v>0</v>
      </c>
      <c r="AJ28" s="219">
        <f>AJ29+AJ30</f>
        <v>0</v>
      </c>
      <c r="AK28" s="219">
        <f t="shared" si="6"/>
        <v>0</v>
      </c>
      <c r="AL28" s="219">
        <f>AL29+AL30</f>
        <v>0</v>
      </c>
      <c r="AM28" s="219">
        <f>AM29+AM30</f>
        <v>0</v>
      </c>
      <c r="AN28" s="219">
        <f>AN29+AN30</f>
        <v>0</v>
      </c>
      <c r="AO28" s="219">
        <f>AO29+AO30</f>
        <v>0</v>
      </c>
      <c r="AP28" s="219">
        <f t="shared" si="7"/>
        <v>0</v>
      </c>
      <c r="AQ28" s="219">
        <f>AQ29+AQ32</f>
        <v>13.5</v>
      </c>
      <c r="AR28" s="219">
        <f>AR29+AR32</f>
        <v>13.5</v>
      </c>
      <c r="AS28" s="219">
        <f>AS29+AS32</f>
        <v>3.5</v>
      </c>
      <c r="AT28" s="219">
        <f>AT29+AT32</f>
        <v>3.5</v>
      </c>
      <c r="AU28" s="219">
        <f t="shared" si="8"/>
        <v>34</v>
      </c>
      <c r="AV28" s="219">
        <f>AV29+AV32</f>
        <v>4.3</v>
      </c>
      <c r="AW28" s="219">
        <f>AW29+AW32</f>
        <v>4.3</v>
      </c>
      <c r="AX28" s="219">
        <f>AX29+AX32</f>
        <v>4.3</v>
      </c>
      <c r="AY28" s="219">
        <f>AY29+AY32</f>
        <v>4.4</v>
      </c>
      <c r="AZ28" s="219">
        <f t="shared" si="9"/>
        <v>17.299999999999997</v>
      </c>
      <c r="BA28" s="219">
        <f>BA29+BA32</f>
        <v>2.5</v>
      </c>
      <c r="BB28" s="219">
        <f>BB29+BB32</f>
        <v>2.5</v>
      </c>
      <c r="BC28" s="219">
        <f>BC29+BC32</f>
        <v>2.5</v>
      </c>
      <c r="BD28" s="219">
        <f>BD29+BD32</f>
        <v>2.5</v>
      </c>
      <c r="BE28" s="219">
        <f t="shared" si="10"/>
        <v>10</v>
      </c>
      <c r="BF28" s="219">
        <f>BF29+BF32</f>
        <v>0</v>
      </c>
      <c r="BG28" s="219">
        <f>BG29+BG32</f>
        <v>0</v>
      </c>
      <c r="BH28" s="219">
        <f>BH29+BH32</f>
        <v>0</v>
      </c>
      <c r="BI28" s="219">
        <f>BI29+BI32</f>
        <v>0</v>
      </c>
      <c r="BJ28" s="219">
        <f t="shared" si="11"/>
        <v>0</v>
      </c>
      <c r="BK28" s="219">
        <f>BK29+BK32</f>
        <v>0</v>
      </c>
      <c r="BL28" s="219">
        <f>BL29+BL32</f>
        <v>0</v>
      </c>
      <c r="BM28" s="219">
        <f>BM29+BM32</f>
        <v>0</v>
      </c>
      <c r="BN28" s="219">
        <f>BN29+BN32</f>
        <v>0</v>
      </c>
      <c r="BO28" s="219">
        <f t="shared" si="12"/>
        <v>0</v>
      </c>
      <c r="BP28" s="219">
        <f>BP29+BP32</f>
        <v>0</v>
      </c>
      <c r="BQ28" s="219">
        <f>BQ29+BQ32</f>
        <v>0</v>
      </c>
      <c r="BR28" s="219">
        <f>BR29+BR32</f>
        <v>0</v>
      </c>
      <c r="BS28" s="219">
        <f>BS29+BS32</f>
        <v>0</v>
      </c>
      <c r="BT28" s="219">
        <f t="shared" si="13"/>
        <v>0</v>
      </c>
      <c r="BU28" s="219">
        <f>BU29+BU32</f>
        <v>25</v>
      </c>
      <c r="BV28" s="219">
        <f>BV29+BV32</f>
        <v>25</v>
      </c>
      <c r="BW28" s="219">
        <f>BW29+BW32</f>
        <v>25</v>
      </c>
      <c r="BX28" s="219">
        <f>BX29+BX32</f>
        <v>25</v>
      </c>
      <c r="BY28" s="219">
        <f t="shared" si="14"/>
        <v>100</v>
      </c>
      <c r="BZ28" s="219">
        <f>BZ29+BZ32</f>
        <v>25</v>
      </c>
      <c r="CA28" s="219">
        <f>CA29+CA32</f>
        <v>25</v>
      </c>
      <c r="CB28" s="219">
        <f>CB29+CB32</f>
        <v>25</v>
      </c>
      <c r="CC28" s="219">
        <f>CC29+CC32</f>
        <v>25</v>
      </c>
      <c r="CD28" s="219">
        <f t="shared" si="15"/>
        <v>100</v>
      </c>
      <c r="CE28" s="219">
        <f>CE29+CE32</f>
        <v>0</v>
      </c>
      <c r="CF28" s="219">
        <f>CF29+CF32</f>
        <v>0</v>
      </c>
      <c r="CG28" s="219">
        <f>CG29+CG32</f>
        <v>0</v>
      </c>
      <c r="CH28" s="219">
        <f>CH29+CH32</f>
        <v>0</v>
      </c>
      <c r="CI28" s="219">
        <f t="shared" si="35"/>
        <v>0</v>
      </c>
      <c r="CJ28" s="221">
        <f aca="true" t="shared" si="42" ref="CJ28:CM30">AL28+AQ28+BZ28+AV28+BA28</f>
        <v>45.3</v>
      </c>
      <c r="CK28" s="221">
        <f t="shared" si="42"/>
        <v>45.3</v>
      </c>
      <c r="CL28" s="221">
        <f t="shared" si="42"/>
        <v>35.3</v>
      </c>
      <c r="CM28" s="221">
        <f t="shared" si="42"/>
        <v>35.4</v>
      </c>
      <c r="CN28" s="219">
        <f t="shared" si="16"/>
        <v>161.29999999999998</v>
      </c>
      <c r="CO28" s="227"/>
    </row>
    <row r="29" spans="1:93" ht="12.75">
      <c r="A29" s="218">
        <v>310</v>
      </c>
      <c r="B29" s="219">
        <f>B30+B31</f>
        <v>0</v>
      </c>
      <c r="C29" s="219">
        <f>C30+C31</f>
        <v>0</v>
      </c>
      <c r="D29" s="219">
        <f>D30+D31</f>
        <v>0</v>
      </c>
      <c r="E29" s="219">
        <f>E30+E31</f>
        <v>0</v>
      </c>
      <c r="F29" s="219">
        <f t="shared" si="0"/>
        <v>0</v>
      </c>
      <c r="G29" s="219">
        <f>G30+G31</f>
        <v>0</v>
      </c>
      <c r="H29" s="219">
        <f>H30+H31</f>
        <v>0</v>
      </c>
      <c r="I29" s="219">
        <f>I30+I31</f>
        <v>0</v>
      </c>
      <c r="J29" s="219">
        <f>J30+J31</f>
        <v>0</v>
      </c>
      <c r="K29" s="219">
        <f t="shared" si="1"/>
        <v>0</v>
      </c>
      <c r="L29" s="219">
        <f>L30+L31</f>
        <v>10</v>
      </c>
      <c r="M29" s="219">
        <f>M30+M31</f>
        <v>10</v>
      </c>
      <c r="N29" s="219">
        <f>N30+N31</f>
        <v>0</v>
      </c>
      <c r="O29" s="219">
        <f>O30+O31</f>
        <v>0</v>
      </c>
      <c r="P29" s="219">
        <f t="shared" si="2"/>
        <v>20</v>
      </c>
      <c r="Q29" s="219">
        <f>Q30+Q31</f>
        <v>10</v>
      </c>
      <c r="R29" s="219">
        <f>R30+R31</f>
        <v>10</v>
      </c>
      <c r="S29" s="219">
        <f>S30+S31</f>
        <v>0</v>
      </c>
      <c r="T29" s="219">
        <f>T30+T31</f>
        <v>0</v>
      </c>
      <c r="U29" s="219">
        <f t="shared" si="34"/>
        <v>20</v>
      </c>
      <c r="V29" s="219">
        <f>V30+V31</f>
        <v>0</v>
      </c>
      <c r="W29" s="219">
        <f>W30+W31</f>
        <v>0</v>
      </c>
      <c r="X29" s="219">
        <f>X30+X31</f>
        <v>0</v>
      </c>
      <c r="Y29" s="219">
        <f>Y30+Y31</f>
        <v>0</v>
      </c>
      <c r="Z29" s="219">
        <f t="shared" si="41"/>
        <v>0</v>
      </c>
      <c r="AA29" s="220"/>
      <c r="AB29" s="220"/>
      <c r="AC29" s="220"/>
      <c r="AD29" s="220"/>
      <c r="AE29" s="219">
        <f t="shared" si="5"/>
        <v>0</v>
      </c>
      <c r="AF29" s="218" t="s">
        <v>161</v>
      </c>
      <c r="AG29" s="220"/>
      <c r="AH29" s="220"/>
      <c r="AI29" s="220"/>
      <c r="AJ29" s="220"/>
      <c r="AK29" s="219">
        <f t="shared" si="6"/>
        <v>0</v>
      </c>
      <c r="AL29" s="221">
        <f aca="true" t="shared" si="43" ref="AL29:AO30">AA29+AG29</f>
        <v>0</v>
      </c>
      <c r="AM29" s="221">
        <f t="shared" si="43"/>
        <v>0</v>
      </c>
      <c r="AN29" s="221">
        <f t="shared" si="43"/>
        <v>0</v>
      </c>
      <c r="AO29" s="221">
        <f t="shared" si="43"/>
        <v>0</v>
      </c>
      <c r="AP29" s="219">
        <f t="shared" si="7"/>
        <v>0</v>
      </c>
      <c r="AQ29" s="219">
        <f>AQ30+AQ31</f>
        <v>10</v>
      </c>
      <c r="AR29" s="219">
        <f>AR30+AR31</f>
        <v>10</v>
      </c>
      <c r="AS29" s="219">
        <f>AS30+AS31</f>
        <v>0</v>
      </c>
      <c r="AT29" s="219">
        <f>AT30+AT31</f>
        <v>0</v>
      </c>
      <c r="AU29" s="219">
        <f t="shared" si="8"/>
        <v>20</v>
      </c>
      <c r="AV29" s="219">
        <f>AV30+AV31</f>
        <v>0</v>
      </c>
      <c r="AW29" s="219">
        <f>AW30+AW31</f>
        <v>0</v>
      </c>
      <c r="AX29" s="219">
        <f>AX30+AX31</f>
        <v>0</v>
      </c>
      <c r="AY29" s="219">
        <f>AY30+AY31</f>
        <v>0</v>
      </c>
      <c r="AZ29" s="219">
        <f t="shared" si="9"/>
        <v>0</v>
      </c>
      <c r="BA29" s="219">
        <f>BA30+BA31</f>
        <v>0</v>
      </c>
      <c r="BB29" s="219">
        <f>BB30+BB31</f>
        <v>0</v>
      </c>
      <c r="BC29" s="219">
        <f>BC30+BC31</f>
        <v>0</v>
      </c>
      <c r="BD29" s="219">
        <f>BD30+BD31</f>
        <v>0</v>
      </c>
      <c r="BE29" s="219">
        <f t="shared" si="10"/>
        <v>0</v>
      </c>
      <c r="BF29" s="219">
        <f>BF30+BF31</f>
        <v>0</v>
      </c>
      <c r="BG29" s="219">
        <f>BG30+BG31</f>
        <v>0</v>
      </c>
      <c r="BH29" s="219">
        <f>BH30+BH31</f>
        <v>0</v>
      </c>
      <c r="BI29" s="219">
        <f>BI30+BI31</f>
        <v>0</v>
      </c>
      <c r="BJ29" s="219">
        <f t="shared" si="11"/>
        <v>0</v>
      </c>
      <c r="BK29" s="219">
        <f>BK30+BK31</f>
        <v>0</v>
      </c>
      <c r="BL29" s="219">
        <f>BL30+BL31</f>
        <v>0</v>
      </c>
      <c r="BM29" s="219">
        <f>BM30+BM31</f>
        <v>0</v>
      </c>
      <c r="BN29" s="219">
        <f>BN30+BN31</f>
        <v>0</v>
      </c>
      <c r="BO29" s="219">
        <f t="shared" si="12"/>
        <v>0</v>
      </c>
      <c r="BP29" s="219">
        <f>BP30+BP31</f>
        <v>0</v>
      </c>
      <c r="BQ29" s="219">
        <f>BQ30+BQ31</f>
        <v>0</v>
      </c>
      <c r="BR29" s="219">
        <f>BR30+BR31</f>
        <v>0</v>
      </c>
      <c r="BS29" s="219">
        <f>BS30+BS31</f>
        <v>0</v>
      </c>
      <c r="BT29" s="219">
        <f t="shared" si="13"/>
        <v>0</v>
      </c>
      <c r="BU29" s="219">
        <f>BU30+BU31</f>
        <v>25</v>
      </c>
      <c r="BV29" s="219">
        <f>BV30+BV31</f>
        <v>25</v>
      </c>
      <c r="BW29" s="219">
        <f>BW30+BW31</f>
        <v>25</v>
      </c>
      <c r="BX29" s="219">
        <f>BX30+BX31</f>
        <v>25</v>
      </c>
      <c r="BY29" s="219">
        <f t="shared" si="14"/>
        <v>100</v>
      </c>
      <c r="BZ29" s="219">
        <f>BZ30+BZ31</f>
        <v>25</v>
      </c>
      <c r="CA29" s="219">
        <f>CA30+CA31</f>
        <v>25</v>
      </c>
      <c r="CB29" s="219">
        <f>CB30+CB31</f>
        <v>25</v>
      </c>
      <c r="CC29" s="219">
        <f>CC30+CC31</f>
        <v>25</v>
      </c>
      <c r="CD29" s="219">
        <f t="shared" si="15"/>
        <v>100</v>
      </c>
      <c r="CE29" s="219">
        <f>CE30+CE31</f>
        <v>0</v>
      </c>
      <c r="CF29" s="219">
        <f>CF30+CF31</f>
        <v>0</v>
      </c>
      <c r="CG29" s="219">
        <f>CG30+CG31</f>
        <v>0</v>
      </c>
      <c r="CH29" s="219">
        <f>CH30+CH31</f>
        <v>0</v>
      </c>
      <c r="CI29" s="219">
        <f t="shared" si="35"/>
        <v>0</v>
      </c>
      <c r="CJ29" s="221">
        <f t="shared" si="42"/>
        <v>35</v>
      </c>
      <c r="CK29" s="221">
        <f t="shared" si="42"/>
        <v>35</v>
      </c>
      <c r="CL29" s="221">
        <f t="shared" si="42"/>
        <v>25</v>
      </c>
      <c r="CM29" s="221">
        <f t="shared" si="42"/>
        <v>25</v>
      </c>
      <c r="CN29" s="219">
        <f t="shared" si="16"/>
        <v>120</v>
      </c>
      <c r="CO29" s="227"/>
    </row>
    <row r="30" spans="1:93" ht="12.75">
      <c r="A30" s="218" t="s">
        <v>161</v>
      </c>
      <c r="B30" s="220"/>
      <c r="C30" s="220"/>
      <c r="D30" s="220"/>
      <c r="E30" s="220"/>
      <c r="F30" s="219">
        <f t="shared" si="0"/>
        <v>0</v>
      </c>
      <c r="G30" s="221">
        <f aca="true" t="shared" si="44" ref="G30:J31">B30</f>
        <v>0</v>
      </c>
      <c r="H30" s="221">
        <f t="shared" si="44"/>
        <v>0</v>
      </c>
      <c r="I30" s="221">
        <f t="shared" si="44"/>
        <v>0</v>
      </c>
      <c r="J30" s="221">
        <f t="shared" si="44"/>
        <v>0</v>
      </c>
      <c r="K30" s="219">
        <f t="shared" si="1"/>
        <v>0</v>
      </c>
      <c r="L30" s="220">
        <v>10</v>
      </c>
      <c r="M30" s="220">
        <v>10</v>
      </c>
      <c r="N30" s="220"/>
      <c r="O30" s="220"/>
      <c r="P30" s="219">
        <f t="shared" si="2"/>
        <v>20</v>
      </c>
      <c r="Q30" s="221">
        <f aca="true" t="shared" si="45" ref="Q30:T31">L30</f>
        <v>10</v>
      </c>
      <c r="R30" s="221">
        <f t="shared" si="45"/>
        <v>10</v>
      </c>
      <c r="S30" s="221">
        <f t="shared" si="45"/>
        <v>0</v>
      </c>
      <c r="T30" s="221">
        <f t="shared" si="45"/>
        <v>0</v>
      </c>
      <c r="U30" s="219">
        <f t="shared" si="34"/>
        <v>20</v>
      </c>
      <c r="V30" s="220"/>
      <c r="W30" s="220"/>
      <c r="X30" s="220"/>
      <c r="Y30" s="220"/>
      <c r="Z30" s="219">
        <f t="shared" si="41"/>
        <v>0</v>
      </c>
      <c r="AA30" s="220"/>
      <c r="AB30" s="220"/>
      <c r="AC30" s="220"/>
      <c r="AD30" s="220"/>
      <c r="AE30" s="219">
        <f t="shared" si="5"/>
        <v>0</v>
      </c>
      <c r="AF30" s="218" t="s">
        <v>162</v>
      </c>
      <c r="AG30" s="220"/>
      <c r="AH30" s="220"/>
      <c r="AI30" s="220"/>
      <c r="AJ30" s="220"/>
      <c r="AK30" s="219">
        <f t="shared" si="6"/>
        <v>0</v>
      </c>
      <c r="AL30" s="221">
        <f t="shared" si="43"/>
        <v>0</v>
      </c>
      <c r="AM30" s="221">
        <f t="shared" si="43"/>
        <v>0</v>
      </c>
      <c r="AN30" s="221">
        <f t="shared" si="43"/>
        <v>0</v>
      </c>
      <c r="AO30" s="221">
        <f t="shared" si="43"/>
        <v>0</v>
      </c>
      <c r="AP30" s="219">
        <f t="shared" si="7"/>
        <v>0</v>
      </c>
      <c r="AQ30" s="221">
        <f>AL30+G30+Q30</f>
        <v>10</v>
      </c>
      <c r="AR30" s="221">
        <f>AM30+H30+R30</f>
        <v>10</v>
      </c>
      <c r="AS30" s="221">
        <f>AN30+I30+S30</f>
        <v>0</v>
      </c>
      <c r="AT30" s="221">
        <f>AO30+J30+T30</f>
        <v>0</v>
      </c>
      <c r="AU30" s="219">
        <f t="shared" si="8"/>
        <v>20</v>
      </c>
      <c r="AV30" s="220"/>
      <c r="AW30" s="220"/>
      <c r="AX30" s="220"/>
      <c r="AY30" s="220"/>
      <c r="AZ30" s="219">
        <f t="shared" si="9"/>
        <v>0</v>
      </c>
      <c r="BA30" s="220"/>
      <c r="BB30" s="220"/>
      <c r="BC30" s="220"/>
      <c r="BD30" s="220"/>
      <c r="BE30" s="219">
        <f t="shared" si="10"/>
        <v>0</v>
      </c>
      <c r="BF30" s="220"/>
      <c r="BG30" s="220"/>
      <c r="BH30" s="220"/>
      <c r="BI30" s="220"/>
      <c r="BJ30" s="219">
        <f t="shared" si="11"/>
        <v>0</v>
      </c>
      <c r="BK30" s="220"/>
      <c r="BL30" s="220"/>
      <c r="BM30" s="220"/>
      <c r="BN30" s="220"/>
      <c r="BO30" s="219">
        <f t="shared" si="12"/>
        <v>0</v>
      </c>
      <c r="BP30" s="220"/>
      <c r="BQ30" s="220"/>
      <c r="BR30" s="220"/>
      <c r="BS30" s="220"/>
      <c r="BT30" s="219">
        <f t="shared" si="13"/>
        <v>0</v>
      </c>
      <c r="BU30" s="220">
        <v>25</v>
      </c>
      <c r="BV30" s="220">
        <v>25</v>
      </c>
      <c r="BW30" s="220">
        <v>25</v>
      </c>
      <c r="BX30" s="220">
        <v>25</v>
      </c>
      <c r="BY30" s="219">
        <f t="shared" si="14"/>
        <v>100</v>
      </c>
      <c r="BZ30" s="221">
        <f>BF30+BK30+BU30</f>
        <v>25</v>
      </c>
      <c r="CA30" s="221">
        <f>BG30+BL30+BV30</f>
        <v>25</v>
      </c>
      <c r="CB30" s="221">
        <f>BH30+BM30+BW30</f>
        <v>25</v>
      </c>
      <c r="CC30" s="221">
        <f>BI30+BN30+BX30</f>
        <v>25</v>
      </c>
      <c r="CD30" s="219">
        <f t="shared" si="15"/>
        <v>100</v>
      </c>
      <c r="CE30" s="220"/>
      <c r="CF30" s="220"/>
      <c r="CG30" s="220"/>
      <c r="CH30" s="220"/>
      <c r="CI30" s="219">
        <f t="shared" si="35"/>
        <v>0</v>
      </c>
      <c r="CJ30" s="221">
        <f t="shared" si="42"/>
        <v>35</v>
      </c>
      <c r="CK30" s="221">
        <f t="shared" si="42"/>
        <v>35</v>
      </c>
      <c r="CL30" s="221">
        <f t="shared" si="42"/>
        <v>25</v>
      </c>
      <c r="CM30" s="221">
        <f t="shared" si="42"/>
        <v>25</v>
      </c>
      <c r="CN30" s="219">
        <f t="shared" si="16"/>
        <v>120</v>
      </c>
      <c r="CO30" s="227"/>
    </row>
    <row r="31" spans="1:93" ht="12.75">
      <c r="A31" s="218" t="s">
        <v>162</v>
      </c>
      <c r="B31" s="220"/>
      <c r="C31" s="220"/>
      <c r="D31" s="220"/>
      <c r="E31" s="220"/>
      <c r="F31" s="219">
        <f t="shared" si="0"/>
        <v>0</v>
      </c>
      <c r="G31" s="221">
        <f t="shared" si="44"/>
        <v>0</v>
      </c>
      <c r="H31" s="221">
        <f t="shared" si="44"/>
        <v>0</v>
      </c>
      <c r="I31" s="221">
        <f t="shared" si="44"/>
        <v>0</v>
      </c>
      <c r="J31" s="221">
        <f t="shared" si="44"/>
        <v>0</v>
      </c>
      <c r="K31" s="219">
        <f t="shared" si="1"/>
        <v>0</v>
      </c>
      <c r="L31" s="220"/>
      <c r="M31" s="220"/>
      <c r="N31" s="220"/>
      <c r="O31" s="220"/>
      <c r="P31" s="219">
        <f t="shared" si="2"/>
        <v>0</v>
      </c>
      <c r="Q31" s="221">
        <f t="shared" si="45"/>
        <v>0</v>
      </c>
      <c r="R31" s="221">
        <f t="shared" si="45"/>
        <v>0</v>
      </c>
      <c r="S31" s="221">
        <f t="shared" si="45"/>
        <v>0</v>
      </c>
      <c r="T31" s="221">
        <f t="shared" si="45"/>
        <v>0</v>
      </c>
      <c r="U31" s="219">
        <f t="shared" si="34"/>
        <v>0</v>
      </c>
      <c r="V31" s="220"/>
      <c r="W31" s="220"/>
      <c r="X31" s="220"/>
      <c r="Y31" s="220"/>
      <c r="Z31" s="219">
        <f t="shared" si="41"/>
        <v>0</v>
      </c>
      <c r="AA31" s="219">
        <f>AA32+AA33+AA34+AA35+AA36</f>
        <v>0</v>
      </c>
      <c r="AB31" s="219">
        <f>AB32+AB33+AB34+AB35+AB36</f>
        <v>0</v>
      </c>
      <c r="AC31" s="219">
        <f>AC32+AC33+AC34+AC35+AC36</f>
        <v>0</v>
      </c>
      <c r="AD31" s="219">
        <f>AD32+AD33+AD34+AD35+AD36</f>
        <v>0</v>
      </c>
      <c r="AE31" s="219">
        <f t="shared" si="5"/>
        <v>0</v>
      </c>
      <c r="AF31" s="218">
        <v>340</v>
      </c>
      <c r="AG31" s="219">
        <f>AG32+AG33+AG34+AG35+AG36</f>
        <v>0</v>
      </c>
      <c r="AH31" s="219">
        <f>AH32+AH33+AH34+AH35+AH36</f>
        <v>0</v>
      </c>
      <c r="AI31" s="219">
        <f>AI32+AI33+AI34+AI35+AI36</f>
        <v>0</v>
      </c>
      <c r="AJ31" s="219">
        <f>AJ32+AJ33+AJ34+AJ35+AJ36</f>
        <v>0</v>
      </c>
      <c r="AK31" s="219">
        <f t="shared" si="6"/>
        <v>0</v>
      </c>
      <c r="AL31" s="219">
        <f>AL32+AL33+AL34+AL35+AL36</f>
        <v>0</v>
      </c>
      <c r="AM31" s="219">
        <f>AM32+AM33+AM34+AM35+AM36</f>
        <v>0</v>
      </c>
      <c r="AN31" s="219">
        <f>AN32+AN33+AN34+AN35+AN36</f>
        <v>0</v>
      </c>
      <c r="AO31" s="219">
        <f>AO32+AO33+AO34+AO35+AO36</f>
        <v>0</v>
      </c>
      <c r="AP31" s="219">
        <f t="shared" si="7"/>
        <v>0</v>
      </c>
      <c r="AQ31" s="221">
        <f>AL31+W31+H31+R31</f>
        <v>0</v>
      </c>
      <c r="AR31" s="221">
        <f>AM31+X31+I31+S31</f>
        <v>0</v>
      </c>
      <c r="AS31" s="221">
        <f>AN31+Y31+J31+T31</f>
        <v>0</v>
      </c>
      <c r="AT31" s="221">
        <f>AO31+Z31+K31+U31</f>
        <v>0</v>
      </c>
      <c r="AU31" s="219">
        <f t="shared" si="8"/>
        <v>0</v>
      </c>
      <c r="AV31" s="220"/>
      <c r="AW31" s="220"/>
      <c r="AX31" s="220"/>
      <c r="AY31" s="220"/>
      <c r="AZ31" s="219">
        <f t="shared" si="9"/>
        <v>0</v>
      </c>
      <c r="BA31" s="220"/>
      <c r="BB31" s="220"/>
      <c r="BC31" s="220"/>
      <c r="BD31" s="220"/>
      <c r="BE31" s="219">
        <f t="shared" si="10"/>
        <v>0</v>
      </c>
      <c r="BF31" s="220"/>
      <c r="BG31" s="220"/>
      <c r="BH31" s="220"/>
      <c r="BI31" s="220"/>
      <c r="BJ31" s="219">
        <f t="shared" si="11"/>
        <v>0</v>
      </c>
      <c r="BK31" s="220"/>
      <c r="BL31" s="220"/>
      <c r="BM31" s="220"/>
      <c r="BN31" s="220"/>
      <c r="BO31" s="219">
        <f t="shared" si="12"/>
        <v>0</v>
      </c>
      <c r="BP31" s="220"/>
      <c r="BQ31" s="220"/>
      <c r="BR31" s="220"/>
      <c r="BS31" s="220"/>
      <c r="BT31" s="219">
        <f t="shared" si="13"/>
        <v>0</v>
      </c>
      <c r="BU31" s="220"/>
      <c r="BV31" s="220"/>
      <c r="BW31" s="220"/>
      <c r="BX31" s="220"/>
      <c r="BY31" s="219">
        <f t="shared" si="14"/>
        <v>0</v>
      </c>
      <c r="BZ31" s="221">
        <f>BF31+BK31</f>
        <v>0</v>
      </c>
      <c r="CA31" s="221">
        <f>BG31+BL31</f>
        <v>0</v>
      </c>
      <c r="CB31" s="221">
        <f>BH31+BM31</f>
        <v>0</v>
      </c>
      <c r="CC31" s="221">
        <f>BI31+BN31</f>
        <v>0</v>
      </c>
      <c r="CD31" s="219">
        <f t="shared" si="15"/>
        <v>0</v>
      </c>
      <c r="CE31" s="220"/>
      <c r="CF31" s="220"/>
      <c r="CG31" s="220"/>
      <c r="CH31" s="220"/>
      <c r="CI31" s="219">
        <f t="shared" si="35"/>
        <v>0</v>
      </c>
      <c r="CJ31" s="221">
        <f aca="true" t="shared" si="46" ref="CJ31:CJ39">AL31+AQ31+BZ31</f>
        <v>0</v>
      </c>
      <c r="CK31" s="221">
        <f t="shared" si="22"/>
        <v>0</v>
      </c>
      <c r="CL31" s="221">
        <f t="shared" si="22"/>
        <v>0</v>
      </c>
      <c r="CM31" s="221">
        <f t="shared" si="22"/>
        <v>0</v>
      </c>
      <c r="CN31" s="219">
        <f t="shared" si="16"/>
        <v>0</v>
      </c>
      <c r="CO31" s="227"/>
    </row>
    <row r="32" spans="1:93" ht="12.75">
      <c r="A32" s="218">
        <v>340</v>
      </c>
      <c r="B32" s="219">
        <f>B33+B34+B35+B36+B37</f>
        <v>0</v>
      </c>
      <c r="C32" s="219">
        <f>C33+C34+C35+C36+C37</f>
        <v>0</v>
      </c>
      <c r="D32" s="219">
        <f>D33+D34+D35+D36+D37</f>
        <v>0</v>
      </c>
      <c r="E32" s="219">
        <f>E33+E34+E35+E36+E37</f>
        <v>0</v>
      </c>
      <c r="F32" s="219">
        <f t="shared" si="0"/>
        <v>0</v>
      </c>
      <c r="G32" s="219">
        <f>G33+G34+G35+G36+G37</f>
        <v>0</v>
      </c>
      <c r="H32" s="219">
        <f>H33+H34+H35+H36+H37</f>
        <v>0</v>
      </c>
      <c r="I32" s="219">
        <f>I33+I34+I35+I36+I37</f>
        <v>0</v>
      </c>
      <c r="J32" s="219">
        <f>J33+J34+J35+J36+J37</f>
        <v>0</v>
      </c>
      <c r="K32" s="219">
        <f t="shared" si="1"/>
        <v>0</v>
      </c>
      <c r="L32" s="219">
        <f>L33+L34+L35+L36+L37</f>
        <v>3.5</v>
      </c>
      <c r="M32" s="219">
        <f>M33+M34+M35+M36+M37</f>
        <v>3.5</v>
      </c>
      <c r="N32" s="219">
        <f>N33+N34+N35+N36+N37</f>
        <v>3.5</v>
      </c>
      <c r="O32" s="219">
        <f>O33+O34+O35+O36+O37</f>
        <v>3.5</v>
      </c>
      <c r="P32" s="219">
        <f t="shared" si="2"/>
        <v>14</v>
      </c>
      <c r="Q32" s="219">
        <f>Q33+Q34+Q35+Q36+Q37</f>
        <v>3.5</v>
      </c>
      <c r="R32" s="219">
        <f>R33+R34+R35+R36+R37</f>
        <v>3.5</v>
      </c>
      <c r="S32" s="219">
        <f>S33+S34+S35+S36+S37</f>
        <v>3.5</v>
      </c>
      <c r="T32" s="219">
        <f>T33+T34+T35+T36+T37</f>
        <v>3.5</v>
      </c>
      <c r="U32" s="219">
        <f t="shared" si="34"/>
        <v>14</v>
      </c>
      <c r="V32" s="219">
        <f>V33+V34+V35+V36+V37</f>
        <v>0</v>
      </c>
      <c r="W32" s="219">
        <f>W33+W34+W35+W36+W37</f>
        <v>0</v>
      </c>
      <c r="X32" s="219">
        <f>X33+X34+X35+X36+X37</f>
        <v>0</v>
      </c>
      <c r="Y32" s="219">
        <f>Y33+Y34+Y35+Y36+Y37</f>
        <v>0</v>
      </c>
      <c r="Z32" s="219">
        <f t="shared" si="41"/>
        <v>0</v>
      </c>
      <c r="AA32" s="220"/>
      <c r="AB32" s="220"/>
      <c r="AC32" s="220"/>
      <c r="AD32" s="220"/>
      <c r="AE32" s="219">
        <f t="shared" si="5"/>
        <v>0</v>
      </c>
      <c r="AF32" s="218" t="s">
        <v>163</v>
      </c>
      <c r="AG32" s="220"/>
      <c r="AH32" s="220"/>
      <c r="AI32" s="220"/>
      <c r="AJ32" s="220"/>
      <c r="AK32" s="219">
        <f t="shared" si="6"/>
        <v>0</v>
      </c>
      <c r="AL32" s="221">
        <f aca="true" t="shared" si="47" ref="AL32:AO38">AA32+AG32</f>
        <v>0</v>
      </c>
      <c r="AM32" s="221">
        <f t="shared" si="47"/>
        <v>0</v>
      </c>
      <c r="AN32" s="221">
        <f t="shared" si="47"/>
        <v>0</v>
      </c>
      <c r="AO32" s="221">
        <f t="shared" si="47"/>
        <v>0</v>
      </c>
      <c r="AP32" s="219">
        <f t="shared" si="7"/>
        <v>0</v>
      </c>
      <c r="AQ32" s="219">
        <f>AQ33+AQ34+AQ35+AQ36+AQ37</f>
        <v>3.5</v>
      </c>
      <c r="AR32" s="219">
        <f>AR33+AR34+AR35+AR36+AR37</f>
        <v>3.5</v>
      </c>
      <c r="AS32" s="219">
        <f>AS33+AS34+AS35+AS36+AS37</f>
        <v>3.5</v>
      </c>
      <c r="AT32" s="219">
        <f>AT33+AT34+AT35+AT36+AT37</f>
        <v>3.5</v>
      </c>
      <c r="AU32" s="219">
        <f t="shared" si="8"/>
        <v>14</v>
      </c>
      <c r="AV32" s="219">
        <f>AV33+AV34+AV35+AV36+AV37</f>
        <v>4.3</v>
      </c>
      <c r="AW32" s="219">
        <f>AW33+AW34+AW35+AW36+AW37</f>
        <v>4.3</v>
      </c>
      <c r="AX32" s="219">
        <f>AX33+AX34+AX35+AX36+AX37</f>
        <v>4.3</v>
      </c>
      <c r="AY32" s="219">
        <f>AY33+AY34+AY35+AY36+AY37</f>
        <v>4.4</v>
      </c>
      <c r="AZ32" s="219">
        <f t="shared" si="9"/>
        <v>17.299999999999997</v>
      </c>
      <c r="BA32" s="219">
        <f>BA33+BA34+BA35+BA36+BA37</f>
        <v>2.5</v>
      </c>
      <c r="BB32" s="219">
        <f>BB33+BB34+BB35+BB36+BB37</f>
        <v>2.5</v>
      </c>
      <c r="BC32" s="219">
        <f>BC33+BC34+BC35+BC36+BC37</f>
        <v>2.5</v>
      </c>
      <c r="BD32" s="219">
        <f>BD33+BD34+BD35+BD36+BD37</f>
        <v>2.5</v>
      </c>
      <c r="BE32" s="219">
        <f t="shared" si="10"/>
        <v>10</v>
      </c>
      <c r="BF32" s="219">
        <f>BF33+BF34+BF35+BF36+BF37</f>
        <v>0</v>
      </c>
      <c r="BG32" s="219">
        <f>BG33+BG34+BG35+BG36+BG37</f>
        <v>0</v>
      </c>
      <c r="BH32" s="219">
        <f>BH33+BH34+BH35+BH36+BH37</f>
        <v>0</v>
      </c>
      <c r="BI32" s="219">
        <f>BI33+BI34+BI35+BI36+BI37</f>
        <v>0</v>
      </c>
      <c r="BJ32" s="219">
        <f t="shared" si="11"/>
        <v>0</v>
      </c>
      <c r="BK32" s="219">
        <f>BK33+BK34+BK35+BK36+BK37</f>
        <v>0</v>
      </c>
      <c r="BL32" s="219">
        <f>BL33+BL34+BL35+BL36+BL37</f>
        <v>0</v>
      </c>
      <c r="BM32" s="219">
        <f>BM33+BM34+BM35+BM36+BM37</f>
        <v>0</v>
      </c>
      <c r="BN32" s="219">
        <f>BN33+BN34+BN35+BN36+BN37</f>
        <v>0</v>
      </c>
      <c r="BO32" s="219">
        <f t="shared" si="12"/>
        <v>0</v>
      </c>
      <c r="BP32" s="219">
        <f>BP33+BP34+BP35+BP36+BP37</f>
        <v>0</v>
      </c>
      <c r="BQ32" s="219">
        <f>BQ33+BQ34+BQ35+BQ36+BQ37</f>
        <v>0</v>
      </c>
      <c r="BR32" s="219">
        <f>BR33+BR34+BR35+BR36+BR37</f>
        <v>0</v>
      </c>
      <c r="BS32" s="219">
        <f>BS33+BS34+BS35+BS36+BS37</f>
        <v>0</v>
      </c>
      <c r="BT32" s="219">
        <f t="shared" si="13"/>
        <v>0</v>
      </c>
      <c r="BU32" s="219">
        <f>BU33+BU34+BU35+BU36+BU37</f>
        <v>0</v>
      </c>
      <c r="BV32" s="219">
        <f>BV33+BV34+BV35+BV36+BV37</f>
        <v>0</v>
      </c>
      <c r="BW32" s="219">
        <f>BW33+BW34+BW35+BW36+BW37</f>
        <v>0</v>
      </c>
      <c r="BX32" s="219">
        <f>BX33+BX34+BX35+BX36+BX37</f>
        <v>0</v>
      </c>
      <c r="BY32" s="219">
        <f t="shared" si="14"/>
        <v>0</v>
      </c>
      <c r="BZ32" s="219">
        <f>BZ33+BZ34+BZ35+BZ36+BZ37</f>
        <v>0</v>
      </c>
      <c r="CA32" s="219">
        <f>CA33+CA34+CA35+CA36+CA37</f>
        <v>0</v>
      </c>
      <c r="CB32" s="219">
        <f>CB33+CB34+CB35+CB36+CB37</f>
        <v>0</v>
      </c>
      <c r="CC32" s="219">
        <f>CC33+CC34+CC35+CC36+CC37</f>
        <v>0</v>
      </c>
      <c r="CD32" s="219">
        <f t="shared" si="15"/>
        <v>0</v>
      </c>
      <c r="CE32" s="219">
        <f>CE33+CE34+CE35+CE36+CE37</f>
        <v>0</v>
      </c>
      <c r="CF32" s="219">
        <f>CF33+CF34+CF35+CF36+CF37</f>
        <v>0</v>
      </c>
      <c r="CG32" s="219">
        <f>CG33+CG34+CG35+CG36+CG37</f>
        <v>0</v>
      </c>
      <c r="CH32" s="219">
        <f>CH33+CH34+CH35+CH36+CH37</f>
        <v>0</v>
      </c>
      <c r="CI32" s="219">
        <f t="shared" si="35"/>
        <v>0</v>
      </c>
      <c r="CJ32" s="221">
        <f>AL32+AQ32+BZ32+AV32+BA32</f>
        <v>10.3</v>
      </c>
      <c r="CK32" s="221">
        <f>AM32+AR32+CA32+AW32+BB32</f>
        <v>10.3</v>
      </c>
      <c r="CL32" s="221">
        <f>AN32+AS32+CB32+AX32+BC32</f>
        <v>10.3</v>
      </c>
      <c r="CM32" s="221">
        <f>AO32+AT32+CC32+AY32+BD32</f>
        <v>10.4</v>
      </c>
      <c r="CN32" s="219">
        <f t="shared" si="16"/>
        <v>41.300000000000004</v>
      </c>
      <c r="CO32" s="227"/>
    </row>
    <row r="33" spans="1:93" ht="12.75">
      <c r="A33" s="218" t="s">
        <v>163</v>
      </c>
      <c r="B33" s="220"/>
      <c r="C33" s="220"/>
      <c r="D33" s="220"/>
      <c r="E33" s="220"/>
      <c r="F33" s="219">
        <f t="shared" si="0"/>
        <v>0</v>
      </c>
      <c r="G33" s="221">
        <f>B33</f>
        <v>0</v>
      </c>
      <c r="H33" s="221">
        <f>C33</f>
        <v>0</v>
      </c>
      <c r="I33" s="221">
        <f>D33</f>
        <v>0</v>
      </c>
      <c r="J33" s="221">
        <f>E33</f>
        <v>0</v>
      </c>
      <c r="K33" s="219">
        <f t="shared" si="1"/>
        <v>0</v>
      </c>
      <c r="L33" s="220"/>
      <c r="M33" s="220"/>
      <c r="N33" s="220"/>
      <c r="O33" s="220"/>
      <c r="P33" s="219">
        <f t="shared" si="2"/>
        <v>0</v>
      </c>
      <c r="Q33" s="221">
        <f>L33</f>
        <v>0</v>
      </c>
      <c r="R33" s="221">
        <f aca="true" t="shared" si="48" ref="R33:T39">M33</f>
        <v>0</v>
      </c>
      <c r="S33" s="221">
        <f t="shared" si="48"/>
        <v>0</v>
      </c>
      <c r="T33" s="221">
        <f t="shared" si="48"/>
        <v>0</v>
      </c>
      <c r="U33" s="219">
        <f t="shared" si="34"/>
        <v>0</v>
      </c>
      <c r="V33" s="220"/>
      <c r="W33" s="220"/>
      <c r="X33" s="220"/>
      <c r="Y33" s="220"/>
      <c r="Z33" s="219">
        <f t="shared" si="41"/>
        <v>0</v>
      </c>
      <c r="AA33" s="220"/>
      <c r="AB33" s="220"/>
      <c r="AC33" s="220"/>
      <c r="AD33" s="220"/>
      <c r="AE33" s="219">
        <f t="shared" si="5"/>
        <v>0</v>
      </c>
      <c r="AF33" s="218" t="s">
        <v>164</v>
      </c>
      <c r="AG33" s="220"/>
      <c r="AH33" s="220"/>
      <c r="AI33" s="220"/>
      <c r="AJ33" s="220"/>
      <c r="AK33" s="219">
        <f t="shared" si="6"/>
        <v>0</v>
      </c>
      <c r="AL33" s="221">
        <f t="shared" si="47"/>
        <v>0</v>
      </c>
      <c r="AM33" s="221">
        <f t="shared" si="47"/>
        <v>0</v>
      </c>
      <c r="AN33" s="221">
        <f t="shared" si="47"/>
        <v>0</v>
      </c>
      <c r="AO33" s="221">
        <f t="shared" si="47"/>
        <v>0</v>
      </c>
      <c r="AP33" s="219">
        <f t="shared" si="7"/>
        <v>0</v>
      </c>
      <c r="AQ33" s="221">
        <f>AL33+W33+H33+R33</f>
        <v>0</v>
      </c>
      <c r="AR33" s="221">
        <f>AM33+X33+I33+S33</f>
        <v>0</v>
      </c>
      <c r="AS33" s="221">
        <f>AN33+Y33+J33+T33</f>
        <v>0</v>
      </c>
      <c r="AT33" s="221">
        <f>AO33+Z33+K33+U33</f>
        <v>0</v>
      </c>
      <c r="AU33" s="219">
        <f t="shared" si="8"/>
        <v>0</v>
      </c>
      <c r="AV33" s="220"/>
      <c r="AW33" s="220"/>
      <c r="AX33" s="220"/>
      <c r="AY33" s="220"/>
      <c r="AZ33" s="219">
        <f t="shared" si="9"/>
        <v>0</v>
      </c>
      <c r="BA33" s="220"/>
      <c r="BB33" s="220"/>
      <c r="BC33" s="220"/>
      <c r="BD33" s="220"/>
      <c r="BE33" s="219">
        <f t="shared" si="10"/>
        <v>0</v>
      </c>
      <c r="BF33" s="220"/>
      <c r="BG33" s="220"/>
      <c r="BH33" s="220"/>
      <c r="BI33" s="220"/>
      <c r="BJ33" s="219">
        <f t="shared" si="11"/>
        <v>0</v>
      </c>
      <c r="BK33" s="220"/>
      <c r="BL33" s="220"/>
      <c r="BM33" s="220"/>
      <c r="BN33" s="220"/>
      <c r="BO33" s="219">
        <f t="shared" si="12"/>
        <v>0</v>
      </c>
      <c r="BP33" s="220"/>
      <c r="BQ33" s="220"/>
      <c r="BR33" s="220"/>
      <c r="BS33" s="220"/>
      <c r="BT33" s="219">
        <f t="shared" si="13"/>
        <v>0</v>
      </c>
      <c r="BU33" s="220"/>
      <c r="BV33" s="220"/>
      <c r="BW33" s="220"/>
      <c r="BX33" s="220"/>
      <c r="BY33" s="219">
        <f t="shared" si="14"/>
        <v>0</v>
      </c>
      <c r="BZ33" s="221">
        <f aca="true" t="shared" si="49" ref="BZ33:CC39">BF33+BK33</f>
        <v>0</v>
      </c>
      <c r="CA33" s="221">
        <f t="shared" si="49"/>
        <v>0</v>
      </c>
      <c r="CB33" s="221">
        <f t="shared" si="49"/>
        <v>0</v>
      </c>
      <c r="CC33" s="221">
        <f t="shared" si="49"/>
        <v>0</v>
      </c>
      <c r="CD33" s="219">
        <f t="shared" si="15"/>
        <v>0</v>
      </c>
      <c r="CE33" s="220"/>
      <c r="CF33" s="220"/>
      <c r="CG33" s="220"/>
      <c r="CH33" s="220"/>
      <c r="CI33" s="219">
        <f t="shared" si="35"/>
        <v>0</v>
      </c>
      <c r="CJ33" s="221">
        <f t="shared" si="46"/>
        <v>0</v>
      </c>
      <c r="CK33" s="221">
        <f t="shared" si="22"/>
        <v>0</v>
      </c>
      <c r="CL33" s="221">
        <f t="shared" si="22"/>
        <v>0</v>
      </c>
      <c r="CM33" s="221">
        <f t="shared" si="22"/>
        <v>0</v>
      </c>
      <c r="CN33" s="219">
        <f t="shared" si="16"/>
        <v>0</v>
      </c>
      <c r="CO33" s="227"/>
    </row>
    <row r="34" spans="1:93" ht="12.75">
      <c r="A34" s="218" t="s">
        <v>164</v>
      </c>
      <c r="B34" s="220"/>
      <c r="C34" s="220"/>
      <c r="D34" s="220"/>
      <c r="E34" s="220"/>
      <c r="F34" s="219">
        <f t="shared" si="0"/>
        <v>0</v>
      </c>
      <c r="G34" s="221">
        <f aca="true" t="shared" si="50" ref="G34:J39">B34</f>
        <v>0</v>
      </c>
      <c r="H34" s="221">
        <f t="shared" si="50"/>
        <v>0</v>
      </c>
      <c r="I34" s="221">
        <f t="shared" si="50"/>
        <v>0</v>
      </c>
      <c r="J34" s="221">
        <f t="shared" si="50"/>
        <v>0</v>
      </c>
      <c r="K34" s="219">
        <f t="shared" si="1"/>
        <v>0</v>
      </c>
      <c r="L34" s="220"/>
      <c r="M34" s="220"/>
      <c r="N34" s="220"/>
      <c r="O34" s="220"/>
      <c r="P34" s="219">
        <f t="shared" si="2"/>
        <v>0</v>
      </c>
      <c r="Q34" s="221">
        <f aca="true" t="shared" si="51" ref="Q34:Q39">L34</f>
        <v>0</v>
      </c>
      <c r="R34" s="221">
        <f t="shared" si="48"/>
        <v>0</v>
      </c>
      <c r="S34" s="221">
        <f t="shared" si="48"/>
        <v>0</v>
      </c>
      <c r="T34" s="221">
        <f t="shared" si="48"/>
        <v>0</v>
      </c>
      <c r="U34" s="219">
        <f t="shared" si="34"/>
        <v>0</v>
      </c>
      <c r="V34" s="220"/>
      <c r="W34" s="220"/>
      <c r="X34" s="220"/>
      <c r="Y34" s="220"/>
      <c r="Z34" s="219">
        <f t="shared" si="41"/>
        <v>0</v>
      </c>
      <c r="AA34" s="220"/>
      <c r="AB34" s="220"/>
      <c r="AC34" s="220"/>
      <c r="AD34" s="220"/>
      <c r="AE34" s="219">
        <f t="shared" si="5"/>
        <v>0</v>
      </c>
      <c r="AF34" s="218" t="s">
        <v>165</v>
      </c>
      <c r="AG34" s="220"/>
      <c r="AH34" s="220"/>
      <c r="AI34" s="220"/>
      <c r="AJ34" s="220"/>
      <c r="AK34" s="219">
        <f t="shared" si="6"/>
        <v>0</v>
      </c>
      <c r="AL34" s="221">
        <f t="shared" si="47"/>
        <v>0</v>
      </c>
      <c r="AM34" s="221">
        <f t="shared" si="47"/>
        <v>0</v>
      </c>
      <c r="AN34" s="221">
        <f t="shared" si="47"/>
        <v>0</v>
      </c>
      <c r="AO34" s="221">
        <f t="shared" si="47"/>
        <v>0</v>
      </c>
      <c r="AP34" s="219">
        <f t="shared" si="7"/>
        <v>0</v>
      </c>
      <c r="AQ34" s="221">
        <f aca="true" t="shared" si="52" ref="AQ34:AT39">AL34+W34+H34+R34</f>
        <v>0</v>
      </c>
      <c r="AR34" s="221">
        <f t="shared" si="52"/>
        <v>0</v>
      </c>
      <c r="AS34" s="221">
        <f t="shared" si="52"/>
        <v>0</v>
      </c>
      <c r="AT34" s="221">
        <f t="shared" si="52"/>
        <v>0</v>
      </c>
      <c r="AU34" s="219">
        <f t="shared" si="8"/>
        <v>0</v>
      </c>
      <c r="AV34" s="220"/>
      <c r="AW34" s="220"/>
      <c r="AX34" s="220"/>
      <c r="AY34" s="220"/>
      <c r="AZ34" s="219">
        <f t="shared" si="9"/>
        <v>0</v>
      </c>
      <c r="BA34" s="220"/>
      <c r="BB34" s="220"/>
      <c r="BC34" s="220"/>
      <c r="BD34" s="220"/>
      <c r="BE34" s="219">
        <f t="shared" si="10"/>
        <v>0</v>
      </c>
      <c r="BF34" s="220"/>
      <c r="BG34" s="220"/>
      <c r="BH34" s="220"/>
      <c r="BI34" s="220"/>
      <c r="BJ34" s="219">
        <f t="shared" si="11"/>
        <v>0</v>
      </c>
      <c r="BK34" s="220"/>
      <c r="BL34" s="220"/>
      <c r="BM34" s="220"/>
      <c r="BN34" s="220"/>
      <c r="BO34" s="219">
        <f t="shared" si="12"/>
        <v>0</v>
      </c>
      <c r="BP34" s="220"/>
      <c r="BQ34" s="220"/>
      <c r="BR34" s="220"/>
      <c r="BS34" s="220"/>
      <c r="BT34" s="219">
        <f t="shared" si="13"/>
        <v>0</v>
      </c>
      <c r="BU34" s="220"/>
      <c r="BV34" s="220"/>
      <c r="BW34" s="220"/>
      <c r="BX34" s="220"/>
      <c r="BY34" s="219">
        <f t="shared" si="14"/>
        <v>0</v>
      </c>
      <c r="BZ34" s="221">
        <f t="shared" si="49"/>
        <v>0</v>
      </c>
      <c r="CA34" s="221">
        <f t="shared" si="49"/>
        <v>0</v>
      </c>
      <c r="CB34" s="221">
        <f t="shared" si="49"/>
        <v>0</v>
      </c>
      <c r="CC34" s="221">
        <f t="shared" si="49"/>
        <v>0</v>
      </c>
      <c r="CD34" s="219">
        <f t="shared" si="15"/>
        <v>0</v>
      </c>
      <c r="CE34" s="220"/>
      <c r="CF34" s="220"/>
      <c r="CG34" s="220"/>
      <c r="CH34" s="220"/>
      <c r="CI34" s="219">
        <f t="shared" si="35"/>
        <v>0</v>
      </c>
      <c r="CJ34" s="221">
        <f t="shared" si="46"/>
        <v>0</v>
      </c>
      <c r="CK34" s="221">
        <f t="shared" si="22"/>
        <v>0</v>
      </c>
      <c r="CL34" s="221">
        <f t="shared" si="22"/>
        <v>0</v>
      </c>
      <c r="CM34" s="221">
        <f t="shared" si="22"/>
        <v>0</v>
      </c>
      <c r="CN34" s="219">
        <f t="shared" si="16"/>
        <v>0</v>
      </c>
      <c r="CO34" s="227"/>
    </row>
    <row r="35" spans="1:93" ht="12.75">
      <c r="A35" s="218" t="s">
        <v>165</v>
      </c>
      <c r="B35" s="220"/>
      <c r="C35" s="220"/>
      <c r="D35" s="220"/>
      <c r="E35" s="220"/>
      <c r="F35" s="219">
        <f t="shared" si="0"/>
        <v>0</v>
      </c>
      <c r="G35" s="221">
        <f t="shared" si="50"/>
        <v>0</v>
      </c>
      <c r="H35" s="221">
        <f t="shared" si="50"/>
        <v>0</v>
      </c>
      <c r="I35" s="221">
        <f t="shared" si="50"/>
        <v>0</v>
      </c>
      <c r="J35" s="221">
        <f t="shared" si="50"/>
        <v>0</v>
      </c>
      <c r="K35" s="219">
        <f t="shared" si="1"/>
        <v>0</v>
      </c>
      <c r="L35" s="220"/>
      <c r="M35" s="220"/>
      <c r="N35" s="220"/>
      <c r="O35" s="220"/>
      <c r="P35" s="219">
        <f t="shared" si="2"/>
        <v>0</v>
      </c>
      <c r="Q35" s="221">
        <f t="shared" si="51"/>
        <v>0</v>
      </c>
      <c r="R35" s="221">
        <f t="shared" si="48"/>
        <v>0</v>
      </c>
      <c r="S35" s="221">
        <f t="shared" si="48"/>
        <v>0</v>
      </c>
      <c r="T35" s="221">
        <f t="shared" si="48"/>
        <v>0</v>
      </c>
      <c r="U35" s="219">
        <f t="shared" si="34"/>
        <v>0</v>
      </c>
      <c r="V35" s="220"/>
      <c r="W35" s="220"/>
      <c r="X35" s="220"/>
      <c r="Y35" s="220"/>
      <c r="Z35" s="219">
        <f t="shared" si="41"/>
        <v>0</v>
      </c>
      <c r="AA35" s="220"/>
      <c r="AB35" s="220"/>
      <c r="AC35" s="220"/>
      <c r="AD35" s="220"/>
      <c r="AE35" s="219">
        <f t="shared" si="5"/>
        <v>0</v>
      </c>
      <c r="AF35" s="218" t="s">
        <v>166</v>
      </c>
      <c r="AG35" s="220"/>
      <c r="AH35" s="220"/>
      <c r="AI35" s="220"/>
      <c r="AJ35" s="220"/>
      <c r="AK35" s="219">
        <f t="shared" si="6"/>
        <v>0</v>
      </c>
      <c r="AL35" s="221">
        <f t="shared" si="47"/>
        <v>0</v>
      </c>
      <c r="AM35" s="221">
        <f t="shared" si="47"/>
        <v>0</v>
      </c>
      <c r="AN35" s="221">
        <f t="shared" si="47"/>
        <v>0</v>
      </c>
      <c r="AO35" s="221">
        <f t="shared" si="47"/>
        <v>0</v>
      </c>
      <c r="AP35" s="219">
        <f t="shared" si="7"/>
        <v>0</v>
      </c>
      <c r="AQ35" s="221">
        <f t="shared" si="52"/>
        <v>0</v>
      </c>
      <c r="AR35" s="221">
        <f t="shared" si="52"/>
        <v>0</v>
      </c>
      <c r="AS35" s="221">
        <f t="shared" si="52"/>
        <v>0</v>
      </c>
      <c r="AT35" s="221">
        <f t="shared" si="52"/>
        <v>0</v>
      </c>
      <c r="AU35" s="219">
        <f t="shared" si="8"/>
        <v>0</v>
      </c>
      <c r="AV35" s="220"/>
      <c r="AW35" s="220"/>
      <c r="AX35" s="220"/>
      <c r="AY35" s="220"/>
      <c r="AZ35" s="219">
        <f t="shared" si="9"/>
        <v>0</v>
      </c>
      <c r="BA35" s="220"/>
      <c r="BB35" s="220"/>
      <c r="BC35" s="220"/>
      <c r="BD35" s="220"/>
      <c r="BE35" s="219">
        <f t="shared" si="10"/>
        <v>0</v>
      </c>
      <c r="BF35" s="220"/>
      <c r="BG35" s="220"/>
      <c r="BH35" s="220"/>
      <c r="BI35" s="220"/>
      <c r="BJ35" s="219">
        <f t="shared" si="11"/>
        <v>0</v>
      </c>
      <c r="BK35" s="220"/>
      <c r="BL35" s="220"/>
      <c r="BM35" s="220"/>
      <c r="BN35" s="220"/>
      <c r="BO35" s="219">
        <f t="shared" si="12"/>
        <v>0</v>
      </c>
      <c r="BP35" s="220"/>
      <c r="BQ35" s="220"/>
      <c r="BR35" s="220"/>
      <c r="BS35" s="220"/>
      <c r="BT35" s="219">
        <f t="shared" si="13"/>
        <v>0</v>
      </c>
      <c r="BU35" s="220"/>
      <c r="BV35" s="220"/>
      <c r="BW35" s="220"/>
      <c r="BX35" s="220"/>
      <c r="BY35" s="219">
        <f t="shared" si="14"/>
        <v>0</v>
      </c>
      <c r="BZ35" s="221">
        <f>BF35+BK35+BP35+BU35</f>
        <v>0</v>
      </c>
      <c r="CA35" s="221">
        <f>BG35+BL35+BQ35+BV35</f>
        <v>0</v>
      </c>
      <c r="CB35" s="221">
        <f>BH35+BM35+BR35+BW35</f>
        <v>0</v>
      </c>
      <c r="CC35" s="221">
        <f>BI35+BN35+BS35+BX35</f>
        <v>0</v>
      </c>
      <c r="CD35" s="219">
        <f t="shared" si="15"/>
        <v>0</v>
      </c>
      <c r="CE35" s="220"/>
      <c r="CF35" s="220"/>
      <c r="CG35" s="220"/>
      <c r="CH35" s="220"/>
      <c r="CI35" s="219">
        <f t="shared" si="35"/>
        <v>0</v>
      </c>
      <c r="CJ35" s="221">
        <f>AL35+AQ35+BZ35</f>
        <v>0</v>
      </c>
      <c r="CK35" s="221">
        <f t="shared" si="22"/>
        <v>0</v>
      </c>
      <c r="CL35" s="221">
        <f t="shared" si="22"/>
        <v>0</v>
      </c>
      <c r="CM35" s="221">
        <f t="shared" si="22"/>
        <v>0</v>
      </c>
      <c r="CN35" s="219">
        <f t="shared" si="16"/>
        <v>0</v>
      </c>
      <c r="CO35" s="227"/>
    </row>
    <row r="36" spans="1:93" ht="12.75">
      <c r="A36" s="218" t="s">
        <v>166</v>
      </c>
      <c r="B36" s="220"/>
      <c r="C36" s="220"/>
      <c r="D36" s="220"/>
      <c r="E36" s="220"/>
      <c r="F36" s="219">
        <f t="shared" si="0"/>
        <v>0</v>
      </c>
      <c r="G36" s="221">
        <f t="shared" si="50"/>
        <v>0</v>
      </c>
      <c r="H36" s="221">
        <f t="shared" si="50"/>
        <v>0</v>
      </c>
      <c r="I36" s="221">
        <f t="shared" si="50"/>
        <v>0</v>
      </c>
      <c r="J36" s="221">
        <f t="shared" si="50"/>
        <v>0</v>
      </c>
      <c r="K36" s="219">
        <f t="shared" si="1"/>
        <v>0</v>
      </c>
      <c r="L36" s="220">
        <v>3.5</v>
      </c>
      <c r="M36" s="220">
        <v>3.5</v>
      </c>
      <c r="N36" s="220">
        <v>3.5</v>
      </c>
      <c r="O36" s="220">
        <v>3.5</v>
      </c>
      <c r="P36" s="219">
        <f t="shared" si="2"/>
        <v>14</v>
      </c>
      <c r="Q36" s="221">
        <f t="shared" si="51"/>
        <v>3.5</v>
      </c>
      <c r="R36" s="221">
        <f t="shared" si="48"/>
        <v>3.5</v>
      </c>
      <c r="S36" s="221">
        <f t="shared" si="48"/>
        <v>3.5</v>
      </c>
      <c r="T36" s="221">
        <f t="shared" si="48"/>
        <v>3.5</v>
      </c>
      <c r="U36" s="219">
        <f t="shared" si="34"/>
        <v>14</v>
      </c>
      <c r="V36" s="220"/>
      <c r="W36" s="220"/>
      <c r="X36" s="220"/>
      <c r="Y36" s="220"/>
      <c r="Z36" s="219">
        <f t="shared" si="41"/>
        <v>0</v>
      </c>
      <c r="AA36" s="220"/>
      <c r="AB36" s="220"/>
      <c r="AC36" s="220"/>
      <c r="AD36" s="220"/>
      <c r="AE36" s="219">
        <f t="shared" si="5"/>
        <v>0</v>
      </c>
      <c r="AF36" s="218" t="s">
        <v>167</v>
      </c>
      <c r="AG36" s="220"/>
      <c r="AH36" s="220"/>
      <c r="AI36" s="220"/>
      <c r="AJ36" s="220"/>
      <c r="AK36" s="219">
        <f t="shared" si="6"/>
        <v>0</v>
      </c>
      <c r="AL36" s="221">
        <f t="shared" si="47"/>
        <v>0</v>
      </c>
      <c r="AM36" s="221">
        <f t="shared" si="47"/>
        <v>0</v>
      </c>
      <c r="AN36" s="221">
        <f t="shared" si="47"/>
        <v>0</v>
      </c>
      <c r="AO36" s="221">
        <f t="shared" si="47"/>
        <v>0</v>
      </c>
      <c r="AP36" s="219">
        <f t="shared" si="7"/>
        <v>0</v>
      </c>
      <c r="AQ36" s="221">
        <f>AL36+G36+Q36</f>
        <v>3.5</v>
      </c>
      <c r="AR36" s="221">
        <f>AM36+H36+R36</f>
        <v>3.5</v>
      </c>
      <c r="AS36" s="221">
        <f>AN36+I36+S36</f>
        <v>3.5</v>
      </c>
      <c r="AT36" s="221">
        <f>AO36+J36+T36</f>
        <v>3.5</v>
      </c>
      <c r="AU36" s="219">
        <f t="shared" si="8"/>
        <v>14</v>
      </c>
      <c r="AV36" s="220">
        <v>4.3</v>
      </c>
      <c r="AW36" s="220">
        <v>4.3</v>
      </c>
      <c r="AX36" s="220">
        <v>4.3</v>
      </c>
      <c r="AY36" s="220">
        <v>4.4</v>
      </c>
      <c r="AZ36" s="219">
        <f t="shared" si="9"/>
        <v>17.299999999999997</v>
      </c>
      <c r="BA36" s="220">
        <v>2.5</v>
      </c>
      <c r="BB36" s="220">
        <v>2.5</v>
      </c>
      <c r="BC36" s="220">
        <v>2.5</v>
      </c>
      <c r="BD36" s="220">
        <v>2.5</v>
      </c>
      <c r="BE36" s="219">
        <f t="shared" si="10"/>
        <v>10</v>
      </c>
      <c r="BF36" s="220"/>
      <c r="BG36" s="220"/>
      <c r="BH36" s="220"/>
      <c r="BI36" s="220"/>
      <c r="BJ36" s="219">
        <f t="shared" si="11"/>
        <v>0</v>
      </c>
      <c r="BK36" s="220"/>
      <c r="BL36" s="220"/>
      <c r="BM36" s="220"/>
      <c r="BN36" s="220"/>
      <c r="BO36" s="219">
        <f t="shared" si="12"/>
        <v>0</v>
      </c>
      <c r="BP36" s="220"/>
      <c r="BQ36" s="220"/>
      <c r="BR36" s="220"/>
      <c r="BS36" s="220"/>
      <c r="BT36" s="219">
        <f t="shared" si="13"/>
        <v>0</v>
      </c>
      <c r="BU36" s="220"/>
      <c r="BV36" s="220"/>
      <c r="BW36" s="220"/>
      <c r="BX36" s="220"/>
      <c r="BY36" s="219">
        <f t="shared" si="14"/>
        <v>0</v>
      </c>
      <c r="BZ36" s="221">
        <f t="shared" si="49"/>
        <v>0</v>
      </c>
      <c r="CA36" s="221">
        <f t="shared" si="49"/>
        <v>0</v>
      </c>
      <c r="CB36" s="221">
        <f t="shared" si="49"/>
        <v>0</v>
      </c>
      <c r="CC36" s="221">
        <f t="shared" si="49"/>
        <v>0</v>
      </c>
      <c r="CD36" s="219">
        <f t="shared" si="15"/>
        <v>0</v>
      </c>
      <c r="CE36" s="220"/>
      <c r="CF36" s="220"/>
      <c r="CG36" s="220"/>
      <c r="CH36" s="220"/>
      <c r="CI36" s="219">
        <f t="shared" si="35"/>
        <v>0</v>
      </c>
      <c r="CJ36" s="221">
        <f>AL36+AQ36+BZ36+AV36+BA36</f>
        <v>10.3</v>
      </c>
      <c r="CK36" s="221">
        <f>AM36+AR36+CA36+AW36+BB36</f>
        <v>10.3</v>
      </c>
      <c r="CL36" s="221">
        <f>AN36+AS36+CB36+AX36+BC36</f>
        <v>10.3</v>
      </c>
      <c r="CM36" s="221">
        <f>AO36+AT36+CC36+AY36+BD36</f>
        <v>10.4</v>
      </c>
      <c r="CN36" s="219">
        <f t="shared" si="16"/>
        <v>41.300000000000004</v>
      </c>
      <c r="CO36" s="227"/>
    </row>
    <row r="37" spans="1:93" ht="12.75">
      <c r="A37" s="218" t="s">
        <v>167</v>
      </c>
      <c r="B37" s="220"/>
      <c r="C37" s="220"/>
      <c r="D37" s="220"/>
      <c r="E37" s="220"/>
      <c r="F37" s="219">
        <f t="shared" si="0"/>
        <v>0</v>
      </c>
      <c r="G37" s="221">
        <f t="shared" si="50"/>
        <v>0</v>
      </c>
      <c r="H37" s="221">
        <f t="shared" si="50"/>
        <v>0</v>
      </c>
      <c r="I37" s="221">
        <f t="shared" si="50"/>
        <v>0</v>
      </c>
      <c r="J37" s="221">
        <f t="shared" si="50"/>
        <v>0</v>
      </c>
      <c r="K37" s="219">
        <f t="shared" si="1"/>
        <v>0</v>
      </c>
      <c r="L37" s="220"/>
      <c r="M37" s="220"/>
      <c r="N37" s="220"/>
      <c r="O37" s="220"/>
      <c r="P37" s="219">
        <f t="shared" si="2"/>
        <v>0</v>
      </c>
      <c r="Q37" s="221">
        <f t="shared" si="51"/>
        <v>0</v>
      </c>
      <c r="R37" s="221">
        <f t="shared" si="48"/>
        <v>0</v>
      </c>
      <c r="S37" s="221">
        <f t="shared" si="48"/>
        <v>0</v>
      </c>
      <c r="T37" s="221">
        <f t="shared" si="48"/>
        <v>0</v>
      </c>
      <c r="U37" s="219">
        <f t="shared" si="34"/>
        <v>0</v>
      </c>
      <c r="V37" s="220"/>
      <c r="W37" s="220"/>
      <c r="X37" s="220"/>
      <c r="Y37" s="220"/>
      <c r="Z37" s="219">
        <f t="shared" si="41"/>
        <v>0</v>
      </c>
      <c r="AA37" s="220"/>
      <c r="AB37" s="220"/>
      <c r="AC37" s="220"/>
      <c r="AD37" s="220"/>
      <c r="AE37" s="219">
        <f t="shared" si="5"/>
        <v>0</v>
      </c>
      <c r="AF37" s="218">
        <v>540</v>
      </c>
      <c r="AG37" s="220"/>
      <c r="AH37" s="220"/>
      <c r="AI37" s="220"/>
      <c r="AJ37" s="220"/>
      <c r="AK37" s="219">
        <f t="shared" si="6"/>
        <v>0</v>
      </c>
      <c r="AL37" s="221">
        <f t="shared" si="47"/>
        <v>0</v>
      </c>
      <c r="AM37" s="221">
        <f t="shared" si="47"/>
        <v>0</v>
      </c>
      <c r="AN37" s="221">
        <f t="shared" si="47"/>
        <v>0</v>
      </c>
      <c r="AO37" s="221">
        <f t="shared" si="47"/>
        <v>0</v>
      </c>
      <c r="AP37" s="219">
        <f t="shared" si="7"/>
        <v>0</v>
      </c>
      <c r="AQ37" s="221">
        <f t="shared" si="52"/>
        <v>0</v>
      </c>
      <c r="AR37" s="221">
        <f t="shared" si="52"/>
        <v>0</v>
      </c>
      <c r="AS37" s="221">
        <f t="shared" si="52"/>
        <v>0</v>
      </c>
      <c r="AT37" s="221">
        <f t="shared" si="52"/>
        <v>0</v>
      </c>
      <c r="AU37" s="219">
        <f t="shared" si="8"/>
        <v>0</v>
      </c>
      <c r="AV37" s="220"/>
      <c r="AW37" s="220"/>
      <c r="AX37" s="220"/>
      <c r="AY37" s="220"/>
      <c r="AZ37" s="219">
        <f t="shared" si="9"/>
        <v>0</v>
      </c>
      <c r="BA37" s="220"/>
      <c r="BB37" s="220"/>
      <c r="BC37" s="220"/>
      <c r="BD37" s="220"/>
      <c r="BE37" s="219">
        <f t="shared" si="10"/>
        <v>0</v>
      </c>
      <c r="BF37" s="220"/>
      <c r="BG37" s="220"/>
      <c r="BH37" s="220"/>
      <c r="BI37" s="220"/>
      <c r="BJ37" s="219">
        <f t="shared" si="11"/>
        <v>0</v>
      </c>
      <c r="BK37" s="220"/>
      <c r="BL37" s="220"/>
      <c r="BM37" s="220"/>
      <c r="BN37" s="220"/>
      <c r="BO37" s="219">
        <f t="shared" si="12"/>
        <v>0</v>
      </c>
      <c r="BP37" s="220"/>
      <c r="BQ37" s="220"/>
      <c r="BR37" s="220"/>
      <c r="BS37" s="220"/>
      <c r="BT37" s="219">
        <f t="shared" si="13"/>
        <v>0</v>
      </c>
      <c r="BU37" s="220"/>
      <c r="BV37" s="220"/>
      <c r="BW37" s="220"/>
      <c r="BX37" s="220"/>
      <c r="BY37" s="219">
        <f t="shared" si="14"/>
        <v>0</v>
      </c>
      <c r="BZ37" s="221">
        <f t="shared" si="49"/>
        <v>0</v>
      </c>
      <c r="CA37" s="221">
        <f t="shared" si="49"/>
        <v>0</v>
      </c>
      <c r="CB37" s="221">
        <f t="shared" si="49"/>
        <v>0</v>
      </c>
      <c r="CC37" s="221">
        <f t="shared" si="49"/>
        <v>0</v>
      </c>
      <c r="CD37" s="219">
        <f t="shared" si="15"/>
        <v>0</v>
      </c>
      <c r="CE37" s="220"/>
      <c r="CF37" s="220"/>
      <c r="CG37" s="220"/>
      <c r="CH37" s="220"/>
      <c r="CI37" s="219">
        <f t="shared" si="35"/>
        <v>0</v>
      </c>
      <c r="CJ37" s="221">
        <f t="shared" si="46"/>
        <v>0</v>
      </c>
      <c r="CK37" s="221">
        <f t="shared" si="22"/>
        <v>0</v>
      </c>
      <c r="CL37" s="221">
        <f t="shared" si="22"/>
        <v>0</v>
      </c>
      <c r="CM37" s="221">
        <f t="shared" si="22"/>
        <v>0</v>
      </c>
      <c r="CN37" s="219">
        <f t="shared" si="16"/>
        <v>0</v>
      </c>
      <c r="CO37" s="227"/>
    </row>
    <row r="38" spans="1:93" ht="12.75">
      <c r="A38" s="218">
        <v>540</v>
      </c>
      <c r="B38" s="220"/>
      <c r="C38" s="220"/>
      <c r="D38" s="220"/>
      <c r="E38" s="220"/>
      <c r="F38" s="219">
        <f t="shared" si="0"/>
        <v>0</v>
      </c>
      <c r="G38" s="221">
        <f t="shared" si="50"/>
        <v>0</v>
      </c>
      <c r="H38" s="221">
        <f t="shared" si="50"/>
        <v>0</v>
      </c>
      <c r="I38" s="221">
        <f t="shared" si="50"/>
        <v>0</v>
      </c>
      <c r="J38" s="221">
        <f t="shared" si="50"/>
        <v>0</v>
      </c>
      <c r="K38" s="219">
        <f t="shared" si="1"/>
        <v>0</v>
      </c>
      <c r="L38" s="220"/>
      <c r="M38" s="220"/>
      <c r="N38" s="220"/>
      <c r="O38" s="220"/>
      <c r="P38" s="219">
        <f t="shared" si="2"/>
        <v>0</v>
      </c>
      <c r="Q38" s="221">
        <f t="shared" si="51"/>
        <v>0</v>
      </c>
      <c r="R38" s="221">
        <f t="shared" si="48"/>
        <v>0</v>
      </c>
      <c r="S38" s="221">
        <f t="shared" si="48"/>
        <v>0</v>
      </c>
      <c r="T38" s="221">
        <f t="shared" si="48"/>
        <v>0</v>
      </c>
      <c r="U38" s="219">
        <f t="shared" si="34"/>
        <v>0</v>
      </c>
      <c r="V38" s="220"/>
      <c r="W38" s="220"/>
      <c r="X38" s="220"/>
      <c r="Y38" s="220"/>
      <c r="Z38" s="219">
        <f t="shared" si="41"/>
        <v>0</v>
      </c>
      <c r="AA38" s="220"/>
      <c r="AB38" s="220"/>
      <c r="AC38" s="220"/>
      <c r="AD38" s="220"/>
      <c r="AE38" s="219">
        <f t="shared" si="5"/>
        <v>0</v>
      </c>
      <c r="AF38" s="218">
        <v>640</v>
      </c>
      <c r="AG38" s="220"/>
      <c r="AH38" s="220"/>
      <c r="AI38" s="220"/>
      <c r="AJ38" s="220"/>
      <c r="AK38" s="219">
        <f t="shared" si="6"/>
        <v>0</v>
      </c>
      <c r="AL38" s="221">
        <f t="shared" si="47"/>
        <v>0</v>
      </c>
      <c r="AM38" s="221">
        <f t="shared" si="47"/>
        <v>0</v>
      </c>
      <c r="AN38" s="221">
        <f t="shared" si="47"/>
        <v>0</v>
      </c>
      <c r="AO38" s="221">
        <f t="shared" si="47"/>
        <v>0</v>
      </c>
      <c r="AP38" s="219">
        <f t="shared" si="7"/>
        <v>0</v>
      </c>
      <c r="AQ38" s="221">
        <f t="shared" si="52"/>
        <v>0</v>
      </c>
      <c r="AR38" s="221">
        <f t="shared" si="52"/>
        <v>0</v>
      </c>
      <c r="AS38" s="221">
        <f t="shared" si="52"/>
        <v>0</v>
      </c>
      <c r="AT38" s="221">
        <f t="shared" si="52"/>
        <v>0</v>
      </c>
      <c r="AU38" s="219">
        <f t="shared" si="8"/>
        <v>0</v>
      </c>
      <c r="AV38" s="220"/>
      <c r="AW38" s="220"/>
      <c r="AX38" s="220"/>
      <c r="AY38" s="220"/>
      <c r="AZ38" s="219">
        <f t="shared" si="9"/>
        <v>0</v>
      </c>
      <c r="BA38" s="220"/>
      <c r="BB38" s="220"/>
      <c r="BC38" s="220"/>
      <c r="BD38" s="220"/>
      <c r="BE38" s="219">
        <f t="shared" si="10"/>
        <v>0</v>
      </c>
      <c r="BF38" s="220"/>
      <c r="BG38" s="220"/>
      <c r="BH38" s="220"/>
      <c r="BI38" s="220"/>
      <c r="BJ38" s="219">
        <f t="shared" si="11"/>
        <v>0</v>
      </c>
      <c r="BK38" s="220"/>
      <c r="BL38" s="220"/>
      <c r="BM38" s="220"/>
      <c r="BN38" s="220"/>
      <c r="BO38" s="219">
        <f t="shared" si="12"/>
        <v>0</v>
      </c>
      <c r="BP38" s="220"/>
      <c r="BQ38" s="220"/>
      <c r="BR38" s="220"/>
      <c r="BS38" s="220"/>
      <c r="BT38" s="219">
        <f t="shared" si="13"/>
        <v>0</v>
      </c>
      <c r="BU38" s="220"/>
      <c r="BV38" s="220"/>
      <c r="BW38" s="220"/>
      <c r="BX38" s="220"/>
      <c r="BY38" s="219">
        <f t="shared" si="14"/>
        <v>0</v>
      </c>
      <c r="BZ38" s="221">
        <f t="shared" si="49"/>
        <v>0</v>
      </c>
      <c r="CA38" s="221">
        <f t="shared" si="49"/>
        <v>0</v>
      </c>
      <c r="CB38" s="221">
        <f t="shared" si="49"/>
        <v>0</v>
      </c>
      <c r="CC38" s="221">
        <f t="shared" si="49"/>
        <v>0</v>
      </c>
      <c r="CD38" s="219">
        <f t="shared" si="15"/>
        <v>0</v>
      </c>
      <c r="CE38" s="220"/>
      <c r="CF38" s="220"/>
      <c r="CG38" s="220"/>
      <c r="CH38" s="220"/>
      <c r="CI38" s="219">
        <f t="shared" si="35"/>
        <v>0</v>
      </c>
      <c r="CJ38" s="221">
        <f t="shared" si="46"/>
        <v>0</v>
      </c>
      <c r="CK38" s="221">
        <f t="shared" si="22"/>
        <v>0</v>
      </c>
      <c r="CL38" s="221">
        <f t="shared" si="22"/>
        <v>0</v>
      </c>
      <c r="CM38" s="221">
        <f t="shared" si="22"/>
        <v>0</v>
      </c>
      <c r="CN38" s="219">
        <f t="shared" si="16"/>
        <v>0</v>
      </c>
      <c r="CO38" s="227"/>
    </row>
    <row r="39" spans="1:93" ht="18.75" customHeight="1">
      <c r="A39" s="218">
        <v>640</v>
      </c>
      <c r="B39" s="220"/>
      <c r="C39" s="220"/>
      <c r="D39" s="220"/>
      <c r="E39" s="220"/>
      <c r="F39" s="219">
        <f t="shared" si="0"/>
        <v>0</v>
      </c>
      <c r="G39" s="221">
        <f t="shared" si="50"/>
        <v>0</v>
      </c>
      <c r="H39" s="221">
        <f t="shared" si="50"/>
        <v>0</v>
      </c>
      <c r="I39" s="221">
        <f t="shared" si="50"/>
        <v>0</v>
      </c>
      <c r="J39" s="221">
        <f t="shared" si="50"/>
        <v>0</v>
      </c>
      <c r="K39" s="219">
        <f t="shared" si="1"/>
        <v>0</v>
      </c>
      <c r="L39" s="220"/>
      <c r="M39" s="220"/>
      <c r="N39" s="220"/>
      <c r="O39" s="220"/>
      <c r="P39" s="219">
        <f t="shared" si="2"/>
        <v>0</v>
      </c>
      <c r="Q39" s="221">
        <f t="shared" si="51"/>
        <v>0</v>
      </c>
      <c r="R39" s="221">
        <f t="shared" si="48"/>
        <v>0</v>
      </c>
      <c r="S39" s="221">
        <f t="shared" si="48"/>
        <v>0</v>
      </c>
      <c r="T39" s="221">
        <f t="shared" si="48"/>
        <v>0</v>
      </c>
      <c r="U39" s="219">
        <f t="shared" si="34"/>
        <v>0</v>
      </c>
      <c r="V39" s="220"/>
      <c r="W39" s="220"/>
      <c r="X39" s="220"/>
      <c r="Y39" s="220"/>
      <c r="Z39" s="219">
        <f t="shared" si="41"/>
        <v>0</v>
      </c>
      <c r="AA39" s="224">
        <f>AA5+AA27+AA37+AA38</f>
        <v>0</v>
      </c>
      <c r="AB39" s="224">
        <f>AB5+AB27+AB37+AB38</f>
        <v>0</v>
      </c>
      <c r="AC39" s="224">
        <f>AC5+AC27+AC37+AC38</f>
        <v>0</v>
      </c>
      <c r="AD39" s="224">
        <f>AD5+AD27+AD37+AD38</f>
        <v>0</v>
      </c>
      <c r="AE39" s="224">
        <f t="shared" si="5"/>
        <v>0</v>
      </c>
      <c r="AF39" s="223" t="s">
        <v>168</v>
      </c>
      <c r="AG39" s="224">
        <f>AG5+AG27+AG37+AG38</f>
        <v>0</v>
      </c>
      <c r="AH39" s="224">
        <f>AH5+AH27+AH37+AH38</f>
        <v>0</v>
      </c>
      <c r="AI39" s="224">
        <f>AI5+AI27+AI37+AI38</f>
        <v>0</v>
      </c>
      <c r="AJ39" s="224">
        <f>AJ5+AJ27+AJ37+AJ38</f>
        <v>0</v>
      </c>
      <c r="AK39" s="224">
        <f t="shared" si="6"/>
        <v>0</v>
      </c>
      <c r="AL39" s="224">
        <f>AL5+AL27+AL37+AL38</f>
        <v>0</v>
      </c>
      <c r="AM39" s="224">
        <f>AM5+AM27+AM37+AM38</f>
        <v>0</v>
      </c>
      <c r="AN39" s="224">
        <f>AN5+AN27+AN37+AN38</f>
        <v>0</v>
      </c>
      <c r="AO39" s="224">
        <f>AO5+AO27+AO37+AO38</f>
        <v>0</v>
      </c>
      <c r="AP39" s="224">
        <f t="shared" si="7"/>
        <v>0</v>
      </c>
      <c r="AQ39" s="221">
        <f t="shared" si="52"/>
        <v>0</v>
      </c>
      <c r="AR39" s="221">
        <f t="shared" si="52"/>
        <v>0</v>
      </c>
      <c r="AS39" s="221">
        <f t="shared" si="52"/>
        <v>0</v>
      </c>
      <c r="AT39" s="221">
        <f t="shared" si="52"/>
        <v>0</v>
      </c>
      <c r="AU39" s="219">
        <f t="shared" si="8"/>
        <v>0</v>
      </c>
      <c r="AV39" s="220"/>
      <c r="AW39" s="220"/>
      <c r="AX39" s="220"/>
      <c r="AY39" s="220"/>
      <c r="AZ39" s="219">
        <f t="shared" si="9"/>
        <v>0</v>
      </c>
      <c r="BA39" s="220"/>
      <c r="BB39" s="220"/>
      <c r="BC39" s="220"/>
      <c r="BD39" s="220"/>
      <c r="BE39" s="219">
        <f t="shared" si="10"/>
        <v>0</v>
      </c>
      <c r="BF39" s="220"/>
      <c r="BG39" s="220"/>
      <c r="BH39" s="220"/>
      <c r="BI39" s="220"/>
      <c r="BJ39" s="219">
        <f t="shared" si="11"/>
        <v>0</v>
      </c>
      <c r="BK39" s="220"/>
      <c r="BL39" s="220"/>
      <c r="BM39" s="220"/>
      <c r="BN39" s="220"/>
      <c r="BO39" s="219">
        <f t="shared" si="12"/>
        <v>0</v>
      </c>
      <c r="BP39" s="220"/>
      <c r="BQ39" s="220"/>
      <c r="BR39" s="220"/>
      <c r="BS39" s="220"/>
      <c r="BT39" s="219">
        <f t="shared" si="13"/>
        <v>0</v>
      </c>
      <c r="BU39" s="220"/>
      <c r="BV39" s="220"/>
      <c r="BW39" s="220"/>
      <c r="BX39" s="220"/>
      <c r="BY39" s="219">
        <f t="shared" si="14"/>
        <v>0</v>
      </c>
      <c r="BZ39" s="221">
        <f t="shared" si="49"/>
        <v>0</v>
      </c>
      <c r="CA39" s="221">
        <f t="shared" si="49"/>
        <v>0</v>
      </c>
      <c r="CB39" s="221">
        <f t="shared" si="49"/>
        <v>0</v>
      </c>
      <c r="CC39" s="221">
        <f t="shared" si="49"/>
        <v>0</v>
      </c>
      <c r="CD39" s="219">
        <f t="shared" si="15"/>
        <v>0</v>
      </c>
      <c r="CE39" s="220"/>
      <c r="CF39" s="220"/>
      <c r="CG39" s="220"/>
      <c r="CH39" s="220"/>
      <c r="CI39" s="219">
        <f t="shared" si="35"/>
        <v>0</v>
      </c>
      <c r="CJ39" s="221">
        <f t="shared" si="46"/>
        <v>0</v>
      </c>
      <c r="CK39" s="221">
        <f t="shared" si="22"/>
        <v>0</v>
      </c>
      <c r="CL39" s="221">
        <f t="shared" si="22"/>
        <v>0</v>
      </c>
      <c r="CM39" s="221">
        <f t="shared" si="22"/>
        <v>0</v>
      </c>
      <c r="CN39" s="219">
        <f t="shared" si="16"/>
        <v>0</v>
      </c>
      <c r="CO39" s="227"/>
    </row>
    <row r="40" spans="1:98" ht="12.75">
      <c r="A40" s="223" t="s">
        <v>168</v>
      </c>
      <c r="B40" s="248">
        <f>B5+B28+B38+B39</f>
        <v>112.4</v>
      </c>
      <c r="C40" s="248">
        <f>C5+C28+C38+C39</f>
        <v>100.80000000000001</v>
      </c>
      <c r="D40" s="248">
        <f>D5+D28+D38+D39</f>
        <v>132</v>
      </c>
      <c r="E40" s="248">
        <f>E5+E28+E38+E39</f>
        <v>124.2</v>
      </c>
      <c r="F40" s="248">
        <f>B40+C40+D40+E40</f>
        <v>469.40000000000003</v>
      </c>
      <c r="G40" s="248">
        <f>G5+G28+G38+G39</f>
        <v>112.4</v>
      </c>
      <c r="H40" s="248">
        <f>H5+H28+H38+H39</f>
        <v>100.80000000000001</v>
      </c>
      <c r="I40" s="248">
        <f>I5+I28+I38+I39</f>
        <v>132</v>
      </c>
      <c r="J40" s="248">
        <f>J5+J28+J38+J39</f>
        <v>124.2</v>
      </c>
      <c r="K40" s="248">
        <f>G40+H40+I40+J40</f>
        <v>469.40000000000003</v>
      </c>
      <c r="L40" s="248">
        <f>L5+L28+L38+L39</f>
        <v>160.39999999999998</v>
      </c>
      <c r="M40" s="248">
        <f>M5+M28+M38+M39</f>
        <v>182.1</v>
      </c>
      <c r="N40" s="248">
        <f>N5+N28+N38+N39</f>
        <v>156.8</v>
      </c>
      <c r="O40" s="248">
        <f>O5+O28+O38+O39</f>
        <v>157</v>
      </c>
      <c r="P40" s="248">
        <f t="shared" si="2"/>
        <v>656.3</v>
      </c>
      <c r="Q40" s="248">
        <f>Q5+Q28+Q38+Q39</f>
        <v>160.39999999999998</v>
      </c>
      <c r="R40" s="248">
        <f>R5+R28+R38+R39</f>
        <v>182.1</v>
      </c>
      <c r="S40" s="248">
        <f>S5+S28+S38+S39</f>
        <v>156.8</v>
      </c>
      <c r="T40" s="248">
        <f>T5+T28+T38+T39</f>
        <v>157</v>
      </c>
      <c r="U40" s="248">
        <f>Q40+R40+S40+T40</f>
        <v>656.3</v>
      </c>
      <c r="V40" s="248">
        <f>V5+V28+V38+V39</f>
        <v>35</v>
      </c>
      <c r="W40" s="248">
        <f>W5+W28+W38+W39</f>
        <v>35</v>
      </c>
      <c r="X40" s="248">
        <f>X5+X28+X38+X39</f>
        <v>35</v>
      </c>
      <c r="Y40" s="248">
        <f>Y5+Y28+Y38+Y39</f>
        <v>35</v>
      </c>
      <c r="Z40" s="248">
        <f>V40+W40+X40+Y40</f>
        <v>140</v>
      </c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8">
        <f>AQ5+AQ28+AQ38+AQ39</f>
        <v>307.79999999999995</v>
      </c>
      <c r="AR40" s="248">
        <f>AR5+AR28+AR38+AR39</f>
        <v>317.9</v>
      </c>
      <c r="AS40" s="248">
        <f>AS5+AS28+AS38+AS39</f>
        <v>323.8</v>
      </c>
      <c r="AT40" s="248">
        <f>AT5+AT28+AT38+AT39</f>
        <v>316.20000000000005</v>
      </c>
      <c r="AU40" s="248">
        <f>AQ40+AR40+AS40+AT40</f>
        <v>1265.7</v>
      </c>
      <c r="AV40" s="248">
        <f>AV5+AV28+AV38+AV39</f>
        <v>12.2</v>
      </c>
      <c r="AW40" s="248">
        <f>AW5+AW28+AW38+AW39</f>
        <v>12.3</v>
      </c>
      <c r="AX40" s="248">
        <f>AX5+AX28+AX38+AX39</f>
        <v>12.2</v>
      </c>
      <c r="AY40" s="248">
        <f>AY5+AY28+AY38+AY39</f>
        <v>12.4</v>
      </c>
      <c r="AZ40" s="248">
        <f>AV40+AW40+AX40+AY40</f>
        <v>49.1</v>
      </c>
      <c r="BA40" s="248">
        <f>BA5+BA28+BA38+BA39</f>
        <v>2.5</v>
      </c>
      <c r="BB40" s="248">
        <f>BB5+BB28+BB38+BB39</f>
        <v>2.5</v>
      </c>
      <c r="BC40" s="248">
        <f>BC5+BC28+BC38+BC39</f>
        <v>2.5</v>
      </c>
      <c r="BD40" s="248">
        <f>BD5+BD28+BD38+BD39</f>
        <v>2.5</v>
      </c>
      <c r="BE40" s="248">
        <f>BA40+BB40+BC40+BD40</f>
        <v>10</v>
      </c>
      <c r="BF40" s="248">
        <f>BF5+BF28+BF38+BF39</f>
        <v>90</v>
      </c>
      <c r="BG40" s="248">
        <f>BG5+BG28+BG38+BG39</f>
        <v>20</v>
      </c>
      <c r="BH40" s="248">
        <f>BH5+BH28+BH38+BH39</f>
        <v>20</v>
      </c>
      <c r="BI40" s="248">
        <f>BI5+BI28+BI38+BI39</f>
        <v>90</v>
      </c>
      <c r="BJ40" s="248">
        <f>BF40+BG40+BH40+BI40</f>
        <v>220</v>
      </c>
      <c r="BK40" s="248">
        <f>BK5+BK28+BK38+BK39</f>
        <v>0</v>
      </c>
      <c r="BL40" s="248">
        <f>BL5+BL28+BL38+BL39</f>
        <v>12.5</v>
      </c>
      <c r="BM40" s="248">
        <f>BM5+BM28+BM38+BM39</f>
        <v>0</v>
      </c>
      <c r="BN40" s="248">
        <f>BN5+BN28+BN38+BN39</f>
        <v>0</v>
      </c>
      <c r="BO40" s="248">
        <f>BK40+BL40+BM40+BN40</f>
        <v>12.5</v>
      </c>
      <c r="BP40" s="248">
        <f>BP5+BP28+BP38+BP39</f>
        <v>0</v>
      </c>
      <c r="BQ40" s="248">
        <f>BQ5+BQ28+BQ38+BQ39</f>
        <v>30</v>
      </c>
      <c r="BR40" s="248">
        <f>BR5+BR28+BR38+BR39</f>
        <v>0</v>
      </c>
      <c r="BS40" s="248">
        <f>BS5+BS28+BS38+BS39</f>
        <v>0</v>
      </c>
      <c r="BT40" s="248">
        <f>BP40+BQ40+BR40+BS40</f>
        <v>30</v>
      </c>
      <c r="BU40" s="248">
        <f>BU5+BU28+BU38+BU39</f>
        <v>85</v>
      </c>
      <c r="BV40" s="248">
        <f>BV5+BV28+BV38+BV39</f>
        <v>85</v>
      </c>
      <c r="BW40" s="248">
        <f>BW5+BW28+BW38+BW39</f>
        <v>85</v>
      </c>
      <c r="BX40" s="248">
        <f>BX5+BX28+BX38+BX39</f>
        <v>85</v>
      </c>
      <c r="BY40" s="248">
        <f>BU40+BV40+BW40+BX40</f>
        <v>340</v>
      </c>
      <c r="BZ40" s="248">
        <f>BZ5+BZ28+BZ38+BZ39</f>
        <v>175</v>
      </c>
      <c r="CA40" s="248">
        <f>CA5+CA28+CA38+CA39</f>
        <v>147.5</v>
      </c>
      <c r="CB40" s="248">
        <f>CB5+CB28+CB38+CB39</f>
        <v>105</v>
      </c>
      <c r="CC40" s="248">
        <f>CC5+CC28+CC38+CC39</f>
        <v>175</v>
      </c>
      <c r="CD40" s="248">
        <f>BZ40+CA40+CB40+CC40</f>
        <v>602.5</v>
      </c>
      <c r="CE40" s="248">
        <f>CE5+CE28+CE38+CE39</f>
        <v>0.6</v>
      </c>
      <c r="CF40" s="248">
        <f>CF5+CF28+CF38+CF39</f>
        <v>0.7</v>
      </c>
      <c r="CG40" s="248">
        <f>CG5+CG28+CG38+CG39</f>
        <v>0.6</v>
      </c>
      <c r="CH40" s="248">
        <f>CH5+CH28+CH38+CH39</f>
        <v>0.6</v>
      </c>
      <c r="CI40" s="248">
        <f>CE40+CF40+CG40+CH40</f>
        <v>2.5</v>
      </c>
      <c r="CJ40" s="248">
        <f>CJ5+CJ28+CJ38+CJ39</f>
        <v>498.1</v>
      </c>
      <c r="CK40" s="248">
        <f>CK5+CK28+CK38+CK39</f>
        <v>480.9</v>
      </c>
      <c r="CL40" s="248">
        <f>CL5+CL28+CL38+CL39</f>
        <v>444.1000000000001</v>
      </c>
      <c r="CM40" s="248">
        <f>CM5+CM28+CM38+CM39</f>
        <v>506.70000000000005</v>
      </c>
      <c r="CN40" s="248">
        <f>CJ40+CK40+CL40+CM40</f>
        <v>1929.8000000000002</v>
      </c>
      <c r="CO40" s="249"/>
      <c r="CP40" s="249"/>
      <c r="CQ40" s="249"/>
      <c r="CR40" s="249"/>
      <c r="CS40" s="249"/>
      <c r="CT40" s="249"/>
    </row>
    <row r="41" spans="22:26" ht="12.75">
      <c r="V41" s="226"/>
      <c r="W41" s="226"/>
      <c r="X41" s="226"/>
      <c r="Y41" s="226"/>
      <c r="Z41" s="226"/>
    </row>
  </sheetData>
  <mergeCells count="22">
    <mergeCell ref="CO3:CO4"/>
    <mergeCell ref="G1:Y1"/>
    <mergeCell ref="A3:A4"/>
    <mergeCell ref="G3:K3"/>
    <mergeCell ref="L3:P3"/>
    <mergeCell ref="Q3:U3"/>
    <mergeCell ref="V3:Z3"/>
    <mergeCell ref="B3:F3"/>
    <mergeCell ref="AA3:AE3"/>
    <mergeCell ref="AG3:AK3"/>
    <mergeCell ref="AL3:AP3"/>
    <mergeCell ref="AQ3:AU3"/>
    <mergeCell ref="AF3:AF4"/>
    <mergeCell ref="BZ3:CD3"/>
    <mergeCell ref="CJ3:CN3"/>
    <mergeCell ref="AV3:AZ3"/>
    <mergeCell ref="BF3:BJ3"/>
    <mergeCell ref="BK3:BO3"/>
    <mergeCell ref="BP3:BT3"/>
    <mergeCell ref="BA3:BE3"/>
    <mergeCell ref="BU3:BY3"/>
    <mergeCell ref="CE3:CI3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7" r:id="rId1"/>
  <colBreaks count="2" manualBreakCount="2">
    <brk id="42" max="39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2011-12-23T10:27:02Z</cp:lastPrinted>
  <dcterms:created xsi:type="dcterms:W3CDTF">1996-10-08T23:32:33Z</dcterms:created>
  <dcterms:modified xsi:type="dcterms:W3CDTF">2012-02-02T11:55:13Z</dcterms:modified>
  <cp:category/>
  <cp:version/>
  <cp:contentType/>
  <cp:contentStatus/>
</cp:coreProperties>
</file>