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firstSheet="4" activeTab="2"/>
  </bookViews>
  <sheets>
    <sheet name="Предприн-во" sheetId="1" r:id="rId1"/>
    <sheet name="Комфор.среда" sheetId="2" r:id="rId2"/>
    <sheet name="Транспорт" sheetId="3" r:id="rId3"/>
    <sheet name="УСТ разв села" sheetId="4" r:id="rId4"/>
    <sheet name="Культура" sheetId="5" r:id="rId5"/>
    <sheet name="Охрана окруж.среды" sheetId="6" r:id="rId6"/>
    <sheet name="Молодежь" sheetId="7" r:id="rId7"/>
    <sheet name="Образование" sheetId="8" r:id="rId8"/>
    <sheet name="Управление финансами" sheetId="9" r:id="rId9"/>
  </sheets>
  <definedNames/>
  <calcPr fullCalcOnLoad="1"/>
</workbook>
</file>

<file path=xl/sharedStrings.xml><?xml version="1.0" encoding="utf-8"?>
<sst xmlns="http://schemas.openxmlformats.org/spreadsheetml/2006/main" count="1067" uniqueCount="235">
  <si>
    <t>местный бюджет</t>
  </si>
  <si>
    <t>областной бюджет</t>
  </si>
  <si>
    <t>федеральный бюджет</t>
  </si>
  <si>
    <t>внебюджетные источники</t>
  </si>
  <si>
    <t>в том числе:</t>
  </si>
  <si>
    <t>из них:</t>
  </si>
  <si>
    <t>"Реализации проектов (мероприятий) по поощрению и популяризации достижений"- всего</t>
  </si>
  <si>
    <t>"Эксплуатация ГТС на р. Зуша"- всего</t>
  </si>
  <si>
    <t>"Организация и проведение конкурса патриотической песни "Мой голос""- всего</t>
  </si>
  <si>
    <t>"Организация и проведение районных военно- спортивных игр "Вперед, мальчишки!", "Зарница", "Орленок""- всего</t>
  </si>
  <si>
    <t>"Организация и проведение районного туристического слета"- всего</t>
  </si>
  <si>
    <t>"Организация и проведение районного конкурса "Я люблю тебя, Россия!""- всего</t>
  </si>
  <si>
    <t>"Организация и проведение торжественных мероприятий, посвященных выводу советских войск из Афганистана"- всего</t>
  </si>
  <si>
    <t>"Организация и проведение торжественных проводов призывников в армию "День призывника""- всего</t>
  </si>
  <si>
    <t>"Проведение праздничных мероприятий, посвященных памятным датам"- всего</t>
  </si>
  <si>
    <t>"Проведение памятных мероприятий, посвященных Дню России"- всего</t>
  </si>
  <si>
    <t>"Организация торжественных мероприятий, посвященных российской символике (гимн, герб, флаг)"- всего</t>
  </si>
  <si>
    <t>"Организация работы с ветеранами ВОВ и локальных конфликтов"- всего</t>
  </si>
  <si>
    <t>"Проведение акции помощи ветеранам"- всего</t>
  </si>
  <si>
    <t>"Организация и проведение торжественных мероприятий, посвященных освобождению Новосильского района и г. Новосиль от немецко- фашистских захватчиков"- всего</t>
  </si>
  <si>
    <t>"Участие одаренных детей в муниципальных, региональных олимпиадах, конкурсах, фестивалях"- всего</t>
  </si>
  <si>
    <t>"Организация поездки одаренных детей на Губернаторскую елку"- всего</t>
  </si>
  <si>
    <t>"Организация торжественных мероприятий, посвященных чествованию талантливой молодежи"- всего</t>
  </si>
  <si>
    <t>"Проведение "круглого стола" с опекунами и приемными родителями по вопросам ознакомления с нормативно- правовыми актами"- всего</t>
  </si>
  <si>
    <t>"Организация и проведение выездного заседания специалистов ПМК г. Мценска с целью обследования детей"- всего</t>
  </si>
  <si>
    <t>"Приобретение путевок в загородные оздоровительные лагеря и центры"- всего</t>
  </si>
  <si>
    <t>№ пп</t>
  </si>
  <si>
    <t>Наименование программного документа, мероприятия, целевого индикатора</t>
  </si>
  <si>
    <t>Предусмотрено в муниципальном бюджете, тыс. рублей</t>
  </si>
  <si>
    <t>Финансирование</t>
  </si>
  <si>
    <t>Освоено</t>
  </si>
  <si>
    <t>Процент, %</t>
  </si>
  <si>
    <t>Результаты выполнения мероприятия</t>
  </si>
  <si>
    <t>Достижение плановых значений целевых индикаторов</t>
  </si>
  <si>
    <t>Сумма, 
тыс. рублей</t>
  </si>
  <si>
    <t>Из общего объема по мероприятиям программы:</t>
  </si>
  <si>
    <t>Целевые индикаторы:</t>
  </si>
  <si>
    <t>фактически достигнуто</t>
  </si>
  <si>
    <t>Муниципальная программа "Обеспечение условий и формирование комфортной среды проживания в Новосильском районе (2014- 2020 гг.)</t>
  </si>
  <si>
    <t>Муниципальная программа "Развитие транспортной системы в Новосильском районе (2014- 2018 годы)</t>
  </si>
  <si>
    <t>Муниципальная программа "Устойчивое развитие сельских территорий на 2014- 2017 годы и на период до 2020 года в Новосильском районе Орловской области"</t>
  </si>
  <si>
    <t>доля реализованных проектов (мероприятий) по поощрению и популяризации достижений  в общем числе нуждающихся (%)</t>
  </si>
  <si>
    <t>Организация и проведение районных военно- спортивных игр "Вперед, мальчишки!", "Зарница", "Орленок"</t>
  </si>
  <si>
    <t>доля проведенных праздничных мероприятий, посвященных памятным датам  в общем числе нуждающихся (%)</t>
  </si>
  <si>
    <t>Организация работы с ветеранами ВОВ и локальных конфликтов</t>
  </si>
  <si>
    <t>Участие одаренных детей в муниципальных, региональных олимпиадах, конкурсах, фестивалях</t>
  </si>
  <si>
    <t>Организация поездки одаренных детей на Губернаторскую елку</t>
  </si>
  <si>
    <t>Организация торжественных мероприятий, посвященных чествованию талантливой молодежи</t>
  </si>
  <si>
    <t>Приобретение путевок в загородные оздоровительные лагеря и центры</t>
  </si>
  <si>
    <t>плановое значение на 2015 год</t>
  </si>
  <si>
    <t>реализация проектов (мероприятий) по поощрению и популяризации достижений</t>
  </si>
  <si>
    <t xml:space="preserve">"Субсидирование начинающих предпринимателей"- всего </t>
  </si>
  <si>
    <t>субсидирование субъектов малого и среднего предпринимательства(%)</t>
  </si>
  <si>
    <t>Муниципальная программа "Развитие и поддержка малого и среднего предпринимательства в Новосильском районе на 2014-2020 годы"</t>
  </si>
  <si>
    <t>доля проведенных мероприятий по тсодержанию дорог</t>
  </si>
  <si>
    <t>осуществление содержания дорог</t>
  </si>
  <si>
    <t>Страхование плотины</t>
  </si>
  <si>
    <t>подпрограмма "Строительство, реконструкция, ремонт и содержание  дорог (2014-2018 годы)"</t>
  </si>
  <si>
    <t>Остановка Пульсар</t>
  </si>
  <si>
    <t xml:space="preserve">щебень  </t>
  </si>
  <si>
    <t>ФЦЦС проверка сметной стоимости</t>
  </si>
  <si>
    <t>Рюриков</t>
  </si>
  <si>
    <t>Дорожная служба</t>
  </si>
  <si>
    <t>остановка  10800</t>
  </si>
  <si>
    <t>разработка сметной документации Дор Сл</t>
  </si>
  <si>
    <t>Содержание дорог:</t>
  </si>
  <si>
    <t>Ремонт дорог:</t>
  </si>
  <si>
    <t>Стройтехносервис ул. Володарского</t>
  </si>
  <si>
    <t>Стройтехносервис ул. Ул. Свободы</t>
  </si>
  <si>
    <t>рай бюджет</t>
  </si>
  <si>
    <t>контракт</t>
  </si>
  <si>
    <t>МУП ЖКХ Новосильское</t>
  </si>
  <si>
    <t>Борисов трансп усл</t>
  </si>
  <si>
    <t>ПСД</t>
  </si>
  <si>
    <t>Стройтехносервис ул. Карла Маркса</t>
  </si>
  <si>
    <t>протяженность, м</t>
  </si>
  <si>
    <t>2016-2017</t>
  </si>
  <si>
    <t>Фортуна  С. Голунь, ул. Молодёжная-724 м, г. Новосиль, ул. Урицкого 720 м, д. Одинок, ул. Цветочная 300 м)</t>
  </si>
  <si>
    <t>профинансировано</t>
  </si>
  <si>
    <t>исполнено</t>
  </si>
  <si>
    <t>метров</t>
  </si>
  <si>
    <t xml:space="preserve">Доля населения, проживающего в населённых пунктах, имеющих регулярное автобусное сообщение с административным центром муниципального района </t>
  </si>
  <si>
    <t>Улучшение материально-технической базы учреждений культуры</t>
  </si>
  <si>
    <t>плановое значение на 2017 год</t>
  </si>
  <si>
    <t>Содержение автомобильных дорог в границах сельских поселений</t>
  </si>
  <si>
    <t>Приобретение дорожно-эксплуатационной техники</t>
  </si>
  <si>
    <t>подпрограмма "Развитие пассажирского транспорта общего пользования"- всего</t>
  </si>
  <si>
    <t>Организация перевозок пассажиров по регулярным маршрутам автомобильным транспортом общего пользования</t>
  </si>
  <si>
    <t>Информация о реализации в Новосильском районе муниципальных программ в 2018 году</t>
  </si>
  <si>
    <t xml:space="preserve">протяженность отремонтированных дорог </t>
  </si>
  <si>
    <t xml:space="preserve">Снижение количества дорожно-транспортных происшествий на сети дорог общего пользования из-за  сопутствующих дорожных условий   на 1 %
</t>
  </si>
  <si>
    <t>доля проведенных мерпориятий по эксплуатации ГТС на р. Зуша  в общем числе нуждающихся (%)</t>
  </si>
  <si>
    <t>0</t>
  </si>
  <si>
    <t>Организация перевозки пассажиров по внутримуниципальным маршрутам (выплата субсидии)</t>
  </si>
  <si>
    <t>Проектные работыпо объекту "Водоснабжение с. Глубки Новосильского района орловской области"</t>
  </si>
  <si>
    <t>плановое значение на 2018 год</t>
  </si>
  <si>
    <t>Обеспечение проектно-сметной документацией объекты социальной и инженерной инфраструктуры</t>
  </si>
  <si>
    <t>Ремонт общественной территории КООС в рамках проекта "Народный бюджет"</t>
  </si>
  <si>
    <t>Ремонт кровли ЦДТТ</t>
  </si>
  <si>
    <t>доля выполненных мероприятий по обеспечению ПСД</t>
  </si>
  <si>
    <t>доля выполненных мероприятий поремонту КООС</t>
  </si>
  <si>
    <t>ремонт общественной территории КООС в рамках проекта "Народный бюджет"</t>
  </si>
  <si>
    <t>доля выполненных мероприятий  по ремонту кровли ЦДТТ</t>
  </si>
  <si>
    <t>ремонт кровли ЦДТТ</t>
  </si>
  <si>
    <t>Проведение мерпориятий по содержаниюдорог  местного и районного значения 178,457 км</t>
  </si>
  <si>
    <t xml:space="preserve">Ремонт автомобильной дороги местного значния г. Новосиль ул. Октябрьская </t>
  </si>
  <si>
    <t xml:space="preserve">отремонтировны дороги,0,994 м </t>
  </si>
  <si>
    <t xml:space="preserve">Ремонт а/д местного значения с. Заречье (ул. Молодёжная) </t>
  </si>
  <si>
    <t>отремонтировно дороги 1,7 км</t>
  </si>
  <si>
    <t>Изготовление проектно-сметной документации, проведение государственной экспертизы, паспортизации дорог</t>
  </si>
  <si>
    <t>разработка сметной документации</t>
  </si>
  <si>
    <t>разработано 5 смет</t>
  </si>
  <si>
    <t>Ремонт автомобильных дорог местного значения в границах района</t>
  </si>
  <si>
    <t>отремонтировано дорог</t>
  </si>
  <si>
    <t>ремонт дорог 2,311 км</t>
  </si>
  <si>
    <t>Ремонт автомобильных дорог местного значения ул. 348 Стрелковой дивизии</t>
  </si>
  <si>
    <t>Проведение мерпориятий по содержаниюдорог  местного и районного значения 0,702 км</t>
  </si>
  <si>
    <t>Ремонт а/ дороги местного значения  г. Новосиль ул. Свободы, от ул. К Маркса до Луначарского</t>
  </si>
  <si>
    <t>протяженность отремотрованных дорог, 0464 км</t>
  </si>
  <si>
    <t xml:space="preserve">Ремонт автомобильных дорог местного значения г. Новосиль ул. Пионерская </t>
  </si>
  <si>
    <t xml:space="preserve">Ремонт автомобильных дороги пересечение ул. Коммунаров и ул. Луначарского </t>
  </si>
  <si>
    <t xml:space="preserve">Ремонт автодороги по ул. Школьная в с. Малые Пруды Новосильского района </t>
  </si>
  <si>
    <t>Ремонт автодороги по ул. Образцовой в с. Воротынцево</t>
  </si>
  <si>
    <t xml:space="preserve">Ремонт автодороги по ул. Советская в г. Новосиль </t>
  </si>
  <si>
    <t>протяженность отремотрованных дорог0,8795 км</t>
  </si>
  <si>
    <t>протяженность отремотрованных дорог 0,560 км</t>
  </si>
  <si>
    <t>протяженность отремотрованных дорог 0,714 км</t>
  </si>
  <si>
    <t>протяженность отремотрованных дорог 1,350 км</t>
  </si>
  <si>
    <t>протяженность отремотрованных дорог 0,3 км</t>
  </si>
  <si>
    <t>Ремонт автодороги в г. Новосиль въезд состороны г. Мценска</t>
  </si>
  <si>
    <t>протяженность отремотрованных дорог 0,05 км</t>
  </si>
  <si>
    <t>Ремонт автодороги местного значения г. Новосиль ул. Пролетарская</t>
  </si>
  <si>
    <t>протяженность отремотрованных дорог 1,5 км</t>
  </si>
  <si>
    <t>Приобретение дорожно-эксплуатационной техники (колесного тарктора)</t>
  </si>
  <si>
    <t>приобретен трактор МТЗ</t>
  </si>
  <si>
    <t xml:space="preserve">Соглашение №11-Д/18 от 05.02.2018 г.  о предоставлении в 2018 году субсидий Департаментом строительства, транспорта и жилищно- коммунального хозяйства Орловской области за счет средств Дорожного фонда Орловской области бюджету Новосильского района Орловской области </t>
  </si>
  <si>
    <t>Муниципальная программа "Развитие культуры и искусства, дополнительного образования в Новосильском районе на 2018-2020 годы""</t>
  </si>
  <si>
    <t>Библиотечное, библиографическое и информационное обслуживание пользователей библиотеки"</t>
  </si>
  <si>
    <t>Количество посещений библиотек, тыс. ед</t>
  </si>
  <si>
    <t>Формирование, учёт, изучение, обеспечение физического сохранения и безопасности, включая оцифровку фондов</t>
  </si>
  <si>
    <t>Книгообеспеченность муниципальных библиотек (на 1 жителя в год), ед.</t>
  </si>
  <si>
    <t xml:space="preserve">оказание услуг </t>
  </si>
  <si>
    <t>оказаниие услуг</t>
  </si>
  <si>
    <t>Библиографическая обработка документов и создание каталогов</t>
  </si>
  <si>
    <t>Книгообеспеченность муниципальных библиоте (на 1 жителя в год)</t>
  </si>
  <si>
    <t>Комплектование книжных фондов библиотек района</t>
  </si>
  <si>
    <t>Поощрение работников библиотек - победителей областных и федеральных профессиональных конкурсов</t>
  </si>
  <si>
    <t xml:space="preserve">Укрепление и развитие материально-технической базы библиотек района </t>
  </si>
  <si>
    <t>подключение к сети Интернет Мужиковского пункта выдачи Прудовской с/б, приобретенеи оргтехники для Новосильской ЦДБ</t>
  </si>
  <si>
    <t xml:space="preserve">Формирование, учет, изучение, обеспечение физического сохранения и безопасности музейных предметов, музейных коллекций </t>
  </si>
  <si>
    <t>Доля представленных (во всех формах) зрителю музейных предметов в общем количестве музейных предметов основного фонда</t>
  </si>
  <si>
    <t>Публичный показ музейных предметов, музейных коллекций</t>
  </si>
  <si>
    <t>Посещаемость музейных учреждений</t>
  </si>
  <si>
    <t>Создание экспозиций (выставок), музеев, организации выедных выставок</t>
  </si>
  <si>
    <t>Проведение ремонта, реконструкции и благоустройства воинских захоронений, бртских могил и памятных знаков, расположенных на территории района</t>
  </si>
  <si>
    <t xml:space="preserve">Количество воинских захоронений, братских могил и памятных знаков, на которых проведены работы по ремонту, реконструкции и благоустройству </t>
  </si>
  <si>
    <t>Капитальный ремонт часовни ВИК "Вяжи", экспертиза ПСД краеведческого музея</t>
  </si>
  <si>
    <t>Ремонт воинских захоронений в с. Тростниково, с. Шейно</t>
  </si>
  <si>
    <t>Укрепление и развитие материально-технической базы музеев района</t>
  </si>
  <si>
    <t xml:space="preserve">Ремонт социально-културных объектов </t>
  </si>
  <si>
    <t>Органзация деятельности клубных формированийи формирований самодеятельного народного творчества</t>
  </si>
  <si>
    <t>Обеспечение условий для художественного и народного творчества</t>
  </si>
  <si>
    <t>Поощрение лучших муниципальных учреждений - победителей областных и федеральных профессиональных конкурсов</t>
  </si>
  <si>
    <t>Определение побидителя</t>
  </si>
  <si>
    <t>Укрепление и развитие материально-технической базы, приобретение специального оборудования для клубных учреждений</t>
  </si>
  <si>
    <t>Поощрение Голунскому СДК, победителю областного профессионального конкурса</t>
  </si>
  <si>
    <t>Доля учреждений культуры, состояние которых является удовлетворительным в общем количестве учреждений</t>
  </si>
  <si>
    <t>Концертное обслуживание населения</t>
  </si>
  <si>
    <t>Текущий ремонт устройства санузла, приобретение музкального оборудования ЦДК, ремонт кровли Селезневского СДК, замена окон Мужиковского, Воротынцевского СДК</t>
  </si>
  <si>
    <t>Увеличение доли посещений концертов</t>
  </si>
  <si>
    <t>Реализация дополнительных общеобразовательных программ</t>
  </si>
  <si>
    <t>Реализация дополнительных предпрофессиональных  программ в области искусств</t>
  </si>
  <si>
    <t>Доля обучающихся детей в общей численности учащихся района</t>
  </si>
  <si>
    <t>Поддержка молодых дарований всего</t>
  </si>
  <si>
    <t>Увеличение количества учащихся лауреатов</t>
  </si>
  <si>
    <t>Выплата стипендии Главы Новосильского района</t>
  </si>
  <si>
    <t>Укрепление и развитие материально-технической базы МБУДО "Новосильская ДШИ"</t>
  </si>
  <si>
    <t>Приобретение видиопректора</t>
  </si>
  <si>
    <t>Приобретение обьорудования</t>
  </si>
  <si>
    <t>Муниципальная программа "Охрана окружающей среды, рациональное использование природных ресурсов и экологической безопасности Новосильского района в 2017- 2018 годы"</t>
  </si>
  <si>
    <t>Эксплуатация ГТС на р. Зуша (сборка и разборка шандоров), разработка документации по ГТС</t>
  </si>
  <si>
    <t>Увеличение доли детей, вовлеченных в мероприятия по нравственно патриотическому воспитанию</t>
  </si>
  <si>
    <t>Проведен 16.05.2018</t>
  </si>
  <si>
    <t>Увеличение доли детей охваченных военно-патриотическим воспитанием</t>
  </si>
  <si>
    <t>Увеличение доли детей охваченных туристическим движением</t>
  </si>
  <si>
    <t>Увеличение доли детей вовлеченных в мероприятия по нравственно-патриотическому воспитанию</t>
  </si>
  <si>
    <t>Организация и проведение районного конкурса "Я люблю тебя, Россия!" 15.02.2018</t>
  </si>
  <si>
    <t>Организация и проведение районного туристического слета 05.02.2017</t>
  </si>
  <si>
    <t>15.02.2018</t>
  </si>
  <si>
    <t>Проведен в октябре 2018 г.</t>
  </si>
  <si>
    <t>Проведен  26.11.2018</t>
  </si>
  <si>
    <t>Проведение акции помощи ветеранам 23.04.2018</t>
  </si>
  <si>
    <t>Количество детей из числа талантливой молодёжи, занявших призовые места на региональном и муниципальном уровнях</t>
  </si>
  <si>
    <t>Увеличение числа детей, отличившихся в учебе, творчестве, спорте, находящихся в трудной жизненной ситуации, детей из многодетных семей включенных в состав делегации в поедке на Губернаторскую елку</t>
  </si>
  <si>
    <t>Увеличение числа детей принимающих участие в мероприятиях, направленных на поддержку талантливой творческой молодежи</t>
  </si>
  <si>
    <t>Количество детей, воспитывающихся в приёмных и опекунских семьях охваченных мерами социальной помощи и поддержки</t>
  </si>
  <si>
    <t>Проведение "круглого стола" с опекунами и приемными родителями по вопросам ознакомления с нормативно- правовыми актами, 27.04.2018</t>
  </si>
  <si>
    <t>Организация и проведение выездного заседания специалистов ПМК г. Мценска с целью обследования детей иай 2018</t>
  </si>
  <si>
    <t>Количество детей направленных на обследование на ПМПК</t>
  </si>
  <si>
    <t>Количество детей охваченных  отдыхом в загородных оздоровительных учреждениях</t>
  </si>
  <si>
    <t>Проведение мерпориятий по патриотическому воспитанию детей (приобретение костюмов)</t>
  </si>
  <si>
    <t>Увеличение доли детей, охваченных военно-патриотическим воспитанием</t>
  </si>
  <si>
    <t>Приобретение костюмов</t>
  </si>
  <si>
    <t>Подпрограмма 3 "Дети Новосильского района на 2014-2020 годы"</t>
  </si>
  <si>
    <t>Муниципальная программа "Молодёжь Новосильского района на 2014-2020 годы" , всего</t>
  </si>
  <si>
    <t>Подпрограмма 1 "Обеспечение жильём молодых семей на 2014-2020 годы""</t>
  </si>
  <si>
    <t>Предоставление социальных выплат молодым семьям - участникам Подпрограммы на приобретение (строительство) жилья, всего</t>
  </si>
  <si>
    <t>Увеличение количества семей, участвующих в программе, обеспеченных жильём</t>
  </si>
  <si>
    <t>1 семья</t>
  </si>
  <si>
    <t>Подпрограмма 2 "Комплексные меры противодействия злоупотреблению наркотиками и их незаконному обороту на 2014-2020 годы""</t>
  </si>
  <si>
    <t>Проведение районных акций, дней профилактики наркомании, фестивалей, выставок, конкурсов, конференций, слетов "Молодёжь Орловщины - за здоровый образ жизни!", культурно-массовых мероприятий для молодежи, всего</t>
  </si>
  <si>
    <t>Проведены мерпориятия 03-13.12.2018 "Атобус будущего", конкурс агитбригад "Я выбираю жизнь"</t>
  </si>
  <si>
    <t>Увеличение доли подростков и молодежи  в возрасте от 15 до 30 лет, вовлеченных в профилактические мероприятия, %</t>
  </si>
  <si>
    <t>Муниципальная программа "Образование в Новосильском районе""</t>
  </si>
  <si>
    <t>Организация представления дошкольного образования, создание условий для присмотра и ухода за детьми, содержания детей в муниципальных образовательных организациях, всего</t>
  </si>
  <si>
    <t>Отношение численности детей в возрасте 3-7 лет, которым предоставлена возможность получать услуги дошкольного образования, к общей численности детей в возрасте 3-7 лет</t>
  </si>
  <si>
    <t>Укрепление и развитие материально-технической базы учреждений образования, всего</t>
  </si>
  <si>
    <t xml:space="preserve">доля образовательных учреждений района обеспеченных необходимым оборудованием в общем числе нуждающихся  </t>
  </si>
  <si>
    <t>Обеспечение соответствия зданий и помещений нормам и требованиям пожарной безопасности и санитраного законодательства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</si>
  <si>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</si>
  <si>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Доля общеобразовательных организаций, перешедших на ФГОС общего образования, в общем количестве общеобразовательных организаций</t>
  </si>
  <si>
    <t>Обеспечение питанием обучающихся в муниципальных общеобразовательных учреждениях, всего</t>
  </si>
  <si>
    <t>Охват организованным горячим питанием учащихся муниципальных общеобразовательных учреждений</t>
  </si>
  <si>
    <t xml:space="preserve">доля образовательных учреждений района обеспеченных необходимым оборудованием в общем числе нуждающихся (%) </t>
  </si>
  <si>
    <t>Обеспечение условий для обучения</t>
  </si>
  <si>
    <t>Организация предоставления дополнительного образования детей в муниципальных организациях дополнительного образования, всего</t>
  </si>
  <si>
    <t>Доля детей в возрасте от 5 до 18 лет, обучающихся по дополнительным образовательным программам</t>
  </si>
  <si>
    <t xml:space="preserve">Доступность доп. образования не менее чем на 40 % </t>
  </si>
  <si>
    <t>обеспечение условий для получения образования разл. Направлнности</t>
  </si>
  <si>
    <t>Обеспечение отдыха и оздоровления в оздоровительных лагерях с дневным пребыванием детей» - всего</t>
  </si>
  <si>
    <t>Доля детей и подростков, получивших услуги по организации отдыха и оздоровления в оздоровительных лагерях с дневным пребыванием детей на базе ОУ, от общей численности детей школьного возраста</t>
  </si>
  <si>
    <t>Муниципальная программа "Управление муниципальными финансами Новосильского района на 2015-2018  годы""</t>
  </si>
  <si>
    <t>Осуществление мер по обеспечению сбалансированности бюджетов муниципальных рбразований</t>
  </si>
  <si>
    <t>повышение эффективности выравнивания бюджетной обеспеченности муниципальных образований</t>
  </si>
  <si>
    <t>не более 1,06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</si>
</sst>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_р_._-;\-* #,##0.00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\ _₽_-;\-* #,##0.000\ _₽_-;_-* &quot;-&quot;???\ _₽_-;_-@_-"/>
    <numFmt numFmtId="188" formatCode="0.00000000"/>
    <numFmt numFmtId="189" formatCode="_-* #,##0.00000_р_._-;\-* #,##0.00000_р_._-;_-* &quot;-&quot;??_р_._-;_-@_-"/>
    <numFmt numFmtId="190" formatCode="0.000000000"/>
    <numFmt numFmtId="191" formatCode="0.0000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1" fontId="4" fillId="0" borderId="10" xfId="58" applyNumberFormat="1" applyFont="1" applyBorder="1" applyAlignment="1">
      <alignment vertical="center" wrapText="1"/>
    </xf>
    <xf numFmtId="171" fontId="3" fillId="0" borderId="10" xfId="58" applyNumberFormat="1" applyFont="1" applyBorder="1" applyAlignment="1">
      <alignment vertical="center" wrapText="1"/>
    </xf>
    <xf numFmtId="171" fontId="3" fillId="0" borderId="11" xfId="58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0" xfId="58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1" fontId="3" fillId="0" borderId="10" xfId="58" applyFont="1" applyBorder="1" applyAlignment="1">
      <alignment vertical="center" wrapText="1"/>
    </xf>
    <xf numFmtId="171" fontId="7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0" xfId="58" applyNumberFormat="1" applyFont="1" applyFill="1" applyBorder="1" applyAlignment="1">
      <alignment vertical="center" wrapText="1"/>
    </xf>
    <xf numFmtId="171" fontId="3" fillId="0" borderId="10" xfId="58" applyFont="1" applyFill="1" applyBorder="1" applyAlignment="1">
      <alignment vertical="center" wrapText="1"/>
    </xf>
    <xf numFmtId="171" fontId="7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1" fontId="7" fillId="0" borderId="10" xfId="58" applyNumberFormat="1" applyFont="1" applyBorder="1" applyAlignment="1">
      <alignment vertical="center" wrapText="1"/>
    </xf>
    <xf numFmtId="178" fontId="4" fillId="0" borderId="10" xfId="58" applyNumberFormat="1" applyFont="1" applyBorder="1" applyAlignment="1">
      <alignment vertical="center" wrapText="1"/>
    </xf>
    <xf numFmtId="178" fontId="3" fillId="0" borderId="10" xfId="58" applyNumberFormat="1" applyFont="1" applyBorder="1" applyAlignment="1">
      <alignment vertical="center" wrapText="1"/>
    </xf>
    <xf numFmtId="178" fontId="4" fillId="0" borderId="10" xfId="58" applyNumberFormat="1" applyFont="1" applyFill="1" applyBorder="1" applyAlignment="1">
      <alignment vertical="center" wrapText="1"/>
    </xf>
    <xf numFmtId="178" fontId="3" fillId="0" borderId="10" xfId="58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1" xfId="58" applyNumberFormat="1" applyFont="1" applyFill="1" applyBorder="1" applyAlignment="1">
      <alignment vertical="center" wrapText="1"/>
    </xf>
    <xf numFmtId="171" fontId="7" fillId="0" borderId="10" xfId="58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1" fontId="5" fillId="0" borderId="10" xfId="58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8" fontId="3" fillId="0" borderId="0" xfId="0" applyNumberFormat="1" applyFont="1" applyAlignment="1">
      <alignment vertical="center" wrapText="1"/>
    </xf>
    <xf numFmtId="171" fontId="3" fillId="0" borderId="11" xfId="58" applyNumberFormat="1" applyFont="1" applyFill="1" applyBorder="1" applyAlignment="1">
      <alignment vertical="center" wrapText="1"/>
    </xf>
    <xf numFmtId="186" fontId="3" fillId="0" borderId="10" xfId="58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178" fontId="4" fillId="0" borderId="11" xfId="58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86" fontId="4" fillId="0" borderId="10" xfId="58" applyNumberFormat="1" applyFont="1" applyFill="1" applyBorder="1" applyAlignment="1">
      <alignment vertical="center" wrapText="1"/>
    </xf>
    <xf numFmtId="185" fontId="3" fillId="0" borderId="10" xfId="58" applyNumberFormat="1" applyFont="1" applyBorder="1" applyAlignment="1">
      <alignment vertical="center" wrapText="1"/>
    </xf>
    <xf numFmtId="186" fontId="3" fillId="0" borderId="10" xfId="58" applyNumberFormat="1" applyFont="1" applyFill="1" applyBorder="1" applyAlignment="1">
      <alignment vertical="center" wrapText="1"/>
    </xf>
    <xf numFmtId="171" fontId="1" fillId="0" borderId="0" xfId="58" applyFont="1" applyAlignment="1">
      <alignment vertical="center" wrapText="1"/>
    </xf>
    <xf numFmtId="171" fontId="1" fillId="33" borderId="0" xfId="58" applyFont="1" applyFill="1" applyAlignment="1">
      <alignment vertical="center" wrapText="1"/>
    </xf>
    <xf numFmtId="171" fontId="1" fillId="0" borderId="0" xfId="58" applyFont="1" applyFill="1" applyAlignment="1">
      <alignment vertical="center" wrapText="1"/>
    </xf>
    <xf numFmtId="171" fontId="2" fillId="0" borderId="0" xfId="0" applyNumberFormat="1" applyFont="1" applyAlignment="1">
      <alignment vertical="center" wrapText="1"/>
    </xf>
    <xf numFmtId="171" fontId="1" fillId="0" borderId="0" xfId="0" applyNumberFormat="1" applyFont="1" applyAlignment="1">
      <alignment vertical="center" wrapText="1"/>
    </xf>
    <xf numFmtId="185" fontId="3" fillId="0" borderId="10" xfId="58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</xf>
    <xf numFmtId="49" fontId="4" fillId="0" borderId="10" xfId="58" applyNumberFormat="1" applyFont="1" applyBorder="1" applyAlignment="1">
      <alignment horizontal="center" vertical="center" wrapText="1"/>
    </xf>
    <xf numFmtId="185" fontId="4" fillId="0" borderId="10" xfId="58" applyNumberFormat="1" applyFont="1" applyFill="1" applyBorder="1" applyAlignment="1">
      <alignment vertical="center" wrapText="1"/>
    </xf>
    <xf numFmtId="178" fontId="3" fillId="12" borderId="10" xfId="58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49" fontId="7" fillId="0" borderId="10" xfId="58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2" sqref="D22"/>
    </sheetView>
  </sheetViews>
  <sheetFormatPr defaultColWidth="9.00390625" defaultRowHeight="12.75" outlineLevelRow="1"/>
  <cols>
    <col min="1" max="1" width="5.25390625" style="4" customWidth="1"/>
    <col min="2" max="2" width="38.625" style="4" customWidth="1"/>
    <col min="3" max="3" width="10.25390625" style="4" customWidth="1"/>
    <col min="4" max="4" width="14.25390625" style="12" customWidth="1"/>
    <col min="5" max="7" width="13.875" style="4" customWidth="1"/>
    <col min="8" max="9" width="9.875" style="4" customWidth="1"/>
    <col min="10" max="16384" width="9.125" style="4" customWidth="1"/>
  </cols>
  <sheetData>
    <row r="1" spans="1:9" ht="21.75" customHeight="1">
      <c r="A1" s="73" t="s">
        <v>88</v>
      </c>
      <c r="B1" s="73"/>
      <c r="C1" s="73"/>
      <c r="D1" s="73"/>
      <c r="E1" s="73"/>
      <c r="F1" s="73"/>
      <c r="G1" s="73"/>
      <c r="H1" s="73"/>
      <c r="I1" s="73"/>
    </row>
    <row r="3" spans="1:9" s="3" customFormat="1" ht="29.25" customHeight="1">
      <c r="A3" s="72" t="s">
        <v>26</v>
      </c>
      <c r="B3" s="72" t="s">
        <v>27</v>
      </c>
      <c r="C3" s="72" t="s">
        <v>28</v>
      </c>
      <c r="D3" s="74" t="s">
        <v>29</v>
      </c>
      <c r="E3" s="75"/>
      <c r="F3" s="72" t="s">
        <v>30</v>
      </c>
      <c r="G3" s="72"/>
      <c r="H3" s="70" t="s">
        <v>32</v>
      </c>
      <c r="I3" s="72" t="s">
        <v>33</v>
      </c>
    </row>
    <row r="4" spans="1:9" s="6" customFormat="1" ht="40.5" customHeight="1">
      <c r="A4" s="72"/>
      <c r="B4" s="72"/>
      <c r="C4" s="72"/>
      <c r="D4" s="61" t="s">
        <v>34</v>
      </c>
      <c r="E4" s="62" t="s">
        <v>31</v>
      </c>
      <c r="F4" s="62" t="s">
        <v>34</v>
      </c>
      <c r="G4" s="62" t="s">
        <v>31</v>
      </c>
      <c r="H4" s="71"/>
      <c r="I4" s="72"/>
    </row>
    <row r="5" spans="1:9" s="8" customFormat="1" ht="57" customHeight="1">
      <c r="A5" s="7"/>
      <c r="B5" s="7" t="s">
        <v>53</v>
      </c>
      <c r="C5" s="34"/>
      <c r="D5" s="63">
        <v>0</v>
      </c>
      <c r="E5" s="64"/>
      <c r="F5" s="63" t="s">
        <v>92</v>
      </c>
      <c r="G5" s="64"/>
      <c r="H5" s="9"/>
      <c r="I5" s="9"/>
    </row>
    <row r="6" spans="1:9" s="5" customFormat="1" ht="12.75">
      <c r="A6" s="1"/>
      <c r="B6" s="1" t="s">
        <v>4</v>
      </c>
      <c r="C6" s="35"/>
      <c r="D6" s="37"/>
      <c r="E6" s="10"/>
      <c r="F6" s="37"/>
      <c r="G6" s="10"/>
      <c r="H6" s="10"/>
      <c r="I6" s="10"/>
    </row>
    <row r="7" spans="1:9" s="5" customFormat="1" ht="12.75">
      <c r="A7" s="1"/>
      <c r="B7" s="1" t="s">
        <v>0</v>
      </c>
      <c r="C7" s="35"/>
      <c r="D7" s="35"/>
      <c r="E7" s="35"/>
      <c r="F7" s="35"/>
      <c r="G7" s="10"/>
      <c r="H7" s="10"/>
      <c r="I7" s="10"/>
    </row>
    <row r="8" spans="1:9" s="5" customFormat="1" ht="12.75">
      <c r="A8" s="1"/>
      <c r="B8" s="1" t="s">
        <v>1</v>
      </c>
      <c r="C8" s="35"/>
      <c r="D8" s="35"/>
      <c r="E8" s="35"/>
      <c r="F8" s="35"/>
      <c r="G8" s="10"/>
      <c r="H8" s="10"/>
      <c r="I8" s="10"/>
    </row>
    <row r="9" spans="1:9" s="5" customFormat="1" ht="12.75">
      <c r="A9" s="1"/>
      <c r="B9" s="1" t="s">
        <v>2</v>
      </c>
      <c r="C9" s="35"/>
      <c r="D9" s="37"/>
      <c r="E9" s="10"/>
      <c r="F9" s="37"/>
      <c r="G9" s="10"/>
      <c r="H9" s="10"/>
      <c r="I9" s="10"/>
    </row>
    <row r="10" spans="1:9" s="5" customFormat="1" ht="12.75">
      <c r="A10" s="1"/>
      <c r="B10" s="1" t="s">
        <v>3</v>
      </c>
      <c r="C10" s="35"/>
      <c r="D10" s="37"/>
      <c r="E10" s="10"/>
      <c r="F10" s="37"/>
      <c r="G10" s="10"/>
      <c r="H10" s="10"/>
      <c r="I10" s="10"/>
    </row>
    <row r="11" spans="1:9" s="5" customFormat="1" ht="25.5">
      <c r="A11" s="1"/>
      <c r="B11" s="1" t="s">
        <v>35</v>
      </c>
      <c r="C11" s="35"/>
      <c r="D11" s="37"/>
      <c r="E11" s="10"/>
      <c r="F11" s="37"/>
      <c r="G11" s="10"/>
      <c r="H11" s="10"/>
      <c r="I11" s="10"/>
    </row>
    <row r="12" spans="1:9" s="8" customFormat="1" ht="34.5" customHeight="1" hidden="1" outlineLevel="1">
      <c r="A12" s="31">
        <v>2</v>
      </c>
      <c r="B12" s="16" t="s">
        <v>51</v>
      </c>
      <c r="C12" s="34">
        <f>SUM(C13:C17)</f>
        <v>0</v>
      </c>
      <c r="D12" s="34">
        <f>SUM(D13:D17)</f>
        <v>0</v>
      </c>
      <c r="E12" s="9"/>
      <c r="F12" s="36">
        <f>SUM(F13:F17)</f>
        <v>0</v>
      </c>
      <c r="G12" s="9"/>
      <c r="H12" s="9"/>
      <c r="I12" s="9"/>
    </row>
    <row r="13" spans="1:9" s="5" customFormat="1" ht="12.75" hidden="1" outlineLevel="1">
      <c r="A13" s="1"/>
      <c r="B13" s="1" t="s">
        <v>5</v>
      </c>
      <c r="C13" s="35"/>
      <c r="D13" s="37"/>
      <c r="E13" s="10"/>
      <c r="F13" s="37"/>
      <c r="G13" s="10"/>
      <c r="H13" s="10"/>
      <c r="I13" s="10"/>
    </row>
    <row r="14" spans="1:9" s="5" customFormat="1" ht="12.75" hidden="1" outlineLevel="1">
      <c r="A14" s="1"/>
      <c r="B14" s="1" t="s">
        <v>0</v>
      </c>
      <c r="C14" s="35"/>
      <c r="D14" s="37"/>
      <c r="E14" s="10"/>
      <c r="F14" s="37"/>
      <c r="G14" s="10"/>
      <c r="H14" s="10"/>
      <c r="I14" s="10"/>
    </row>
    <row r="15" spans="1:9" s="5" customFormat="1" ht="12.75" hidden="1" outlineLevel="1">
      <c r="A15" s="1"/>
      <c r="B15" s="1" t="s">
        <v>1</v>
      </c>
      <c r="C15" s="35"/>
      <c r="D15" s="37"/>
      <c r="E15" s="46"/>
      <c r="F15" s="37"/>
      <c r="G15" s="10"/>
      <c r="H15" s="10"/>
      <c r="I15" s="10"/>
    </row>
    <row r="16" spans="1:9" s="5" customFormat="1" ht="12.75" hidden="1" outlineLevel="1">
      <c r="A16" s="1"/>
      <c r="B16" s="1" t="s">
        <v>2</v>
      </c>
      <c r="C16" s="35"/>
      <c r="D16" s="37"/>
      <c r="E16" s="10"/>
      <c r="F16" s="37"/>
      <c r="G16" s="10"/>
      <c r="H16" s="10"/>
      <c r="I16" s="10"/>
    </row>
    <row r="17" spans="1:9" s="5" customFormat="1" ht="12.75" hidden="1" outlineLevel="1">
      <c r="A17" s="1"/>
      <c r="B17" s="1" t="s">
        <v>3</v>
      </c>
      <c r="C17" s="10"/>
      <c r="D17" s="25"/>
      <c r="E17" s="10"/>
      <c r="F17" s="25"/>
      <c r="G17" s="10"/>
      <c r="H17" s="10"/>
      <c r="I17" s="10"/>
    </row>
    <row r="18" spans="1:9" s="5" customFormat="1" ht="12.75" hidden="1" outlineLevel="1">
      <c r="A18" s="31"/>
      <c r="B18" s="1" t="s">
        <v>36</v>
      </c>
      <c r="C18" s="35"/>
      <c r="D18" s="37"/>
      <c r="E18" s="35"/>
      <c r="F18" s="37"/>
      <c r="G18" s="35"/>
      <c r="H18" s="33"/>
      <c r="I18" s="1"/>
    </row>
    <row r="19" spans="1:9" s="5" customFormat="1" ht="25.5" hidden="1" outlineLevel="1">
      <c r="A19" s="31"/>
      <c r="B19" s="1" t="s">
        <v>52</v>
      </c>
      <c r="C19" s="35"/>
      <c r="D19" s="37"/>
      <c r="E19" s="35"/>
      <c r="F19" s="37"/>
      <c r="G19" s="35"/>
      <c r="H19" s="33"/>
      <c r="I19" s="1"/>
    </row>
    <row r="20" spans="1:9" s="5" customFormat="1" ht="12.75" hidden="1" outlineLevel="1">
      <c r="A20" s="31"/>
      <c r="B20" s="1" t="s">
        <v>49</v>
      </c>
      <c r="C20" s="35"/>
      <c r="D20" s="37"/>
      <c r="E20" s="35"/>
      <c r="F20" s="35"/>
      <c r="G20" s="35"/>
      <c r="H20" s="33"/>
      <c r="I20" s="31"/>
    </row>
    <row r="21" spans="1:9" s="5" customFormat="1" ht="12.75" hidden="1" outlineLevel="1">
      <c r="A21" s="31"/>
      <c r="B21" s="1" t="s">
        <v>37</v>
      </c>
      <c r="C21" s="35"/>
      <c r="D21" s="37"/>
      <c r="E21" s="35"/>
      <c r="F21" s="35"/>
      <c r="G21" s="35"/>
      <c r="H21" s="33"/>
      <c r="I21" s="31"/>
    </row>
    <row r="22" ht="15.75" collapsed="1"/>
    <row r="23" spans="1:9" ht="30.75" customHeight="1">
      <c r="A23" s="69"/>
      <c r="B23" s="69"/>
      <c r="C23" s="69"/>
      <c r="D23" s="69"/>
      <c r="E23" s="69"/>
      <c r="F23" s="69"/>
      <c r="G23" s="69"/>
      <c r="H23" s="69"/>
      <c r="I23" s="69"/>
    </row>
  </sheetData>
  <sheetProtection/>
  <mergeCells count="9">
    <mergeCell ref="A23:I23"/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1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9" sqref="E29"/>
    </sheetView>
  </sheetViews>
  <sheetFormatPr defaultColWidth="9.00390625" defaultRowHeight="12.75"/>
  <cols>
    <col min="1" max="1" width="5.875" style="32" customWidth="1"/>
    <col min="2" max="2" width="37.375" style="4" customWidth="1"/>
    <col min="3" max="4" width="14.625" style="4" customWidth="1"/>
    <col min="5" max="5" width="11.625" style="4" customWidth="1"/>
    <col min="6" max="6" width="15.125" style="12" customWidth="1"/>
    <col min="7" max="7" width="9.25390625" style="12" customWidth="1"/>
    <col min="8" max="8" width="13.875" style="4" customWidth="1"/>
    <col min="9" max="9" width="11.625" style="12" customWidth="1"/>
    <col min="10" max="10" width="16.375" style="4" customWidth="1"/>
    <col min="11" max="16384" width="9.125" style="4" customWidth="1"/>
  </cols>
  <sheetData>
    <row r="1" spans="1:10" ht="15.75" customHeight="1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6"/>
    </row>
    <row r="3" spans="1:9" s="3" customFormat="1" ht="29.25" customHeight="1">
      <c r="A3" s="72" t="s">
        <v>26</v>
      </c>
      <c r="B3" s="72" t="s">
        <v>27</v>
      </c>
      <c r="C3" s="72" t="s">
        <v>28</v>
      </c>
      <c r="D3" s="74" t="s">
        <v>29</v>
      </c>
      <c r="E3" s="75"/>
      <c r="F3" s="76" t="s">
        <v>30</v>
      </c>
      <c r="G3" s="76"/>
      <c r="H3" s="70" t="s">
        <v>32</v>
      </c>
      <c r="I3" s="76" t="s">
        <v>33</v>
      </c>
    </row>
    <row r="4" spans="1:9" s="6" customFormat="1" ht="40.5" customHeight="1">
      <c r="A4" s="72"/>
      <c r="B4" s="72"/>
      <c r="C4" s="72"/>
      <c r="D4" s="61" t="s">
        <v>34</v>
      </c>
      <c r="E4" s="62" t="s">
        <v>31</v>
      </c>
      <c r="F4" s="61" t="s">
        <v>34</v>
      </c>
      <c r="G4" s="61" t="s">
        <v>31</v>
      </c>
      <c r="H4" s="71"/>
      <c r="I4" s="76"/>
    </row>
    <row r="5" spans="1:9" s="8" customFormat="1" ht="54.75" customHeight="1">
      <c r="A5" s="2"/>
      <c r="B5" s="7" t="s">
        <v>38</v>
      </c>
      <c r="C5" s="34">
        <f>SUM(C7:C10)</f>
        <v>2999.349</v>
      </c>
      <c r="D5" s="34">
        <f>SUM(D7:D10)</f>
        <v>2950.505</v>
      </c>
      <c r="E5" s="34">
        <f>D5/C5*100</f>
        <v>98.37151328504952</v>
      </c>
      <c r="F5" s="36">
        <f>SUM(F7:F10)</f>
        <v>2950.505</v>
      </c>
      <c r="G5" s="18">
        <f>F5/C5*100</f>
        <v>98.37151328504952</v>
      </c>
      <c r="H5" s="9"/>
      <c r="I5" s="18"/>
    </row>
    <row r="6" spans="1:10" s="5" customFormat="1" ht="12.75">
      <c r="A6" s="31"/>
      <c r="B6" s="1" t="s">
        <v>4</v>
      </c>
      <c r="C6" s="35"/>
      <c r="D6" s="35"/>
      <c r="E6" s="34"/>
      <c r="F6" s="37"/>
      <c r="G6" s="18"/>
      <c r="H6" s="11"/>
      <c r="I6" s="25"/>
      <c r="J6" s="44"/>
    </row>
    <row r="7" spans="1:9" s="5" customFormat="1" ht="12.75">
      <c r="A7" s="31"/>
      <c r="B7" s="1" t="s">
        <v>0</v>
      </c>
      <c r="C7" s="35">
        <v>1064.4</v>
      </c>
      <c r="D7" s="35">
        <f>D14+D24+D34</f>
        <v>1025.23</v>
      </c>
      <c r="E7" s="35">
        <f>D7/C7*100</f>
        <v>96.31999248402855</v>
      </c>
      <c r="F7" s="35">
        <f>F14+F24+F34</f>
        <v>1025.23</v>
      </c>
      <c r="G7" s="35">
        <f>F7/C7*100</f>
        <v>96.31999248402855</v>
      </c>
      <c r="H7" s="10"/>
      <c r="I7" s="25"/>
    </row>
    <row r="8" spans="1:9" s="5" customFormat="1" ht="12.75">
      <c r="A8" s="31"/>
      <c r="B8" s="1" t="s">
        <v>1</v>
      </c>
      <c r="C8" s="35">
        <v>1934.949</v>
      </c>
      <c r="D8" s="35">
        <f>D15+D25+D35</f>
        <v>1925.275</v>
      </c>
      <c r="E8" s="34">
        <f>D8/C8*100</f>
        <v>99.50003850230678</v>
      </c>
      <c r="F8" s="35">
        <f>F15+F25+F35</f>
        <v>1925.275</v>
      </c>
      <c r="G8" s="18">
        <f>F8/C8*100</f>
        <v>99.50003850230678</v>
      </c>
      <c r="H8" s="10"/>
      <c r="I8" s="25"/>
    </row>
    <row r="9" spans="1:9" s="5" customFormat="1" ht="12.75">
      <c r="A9" s="31"/>
      <c r="B9" s="1" t="s">
        <v>2</v>
      </c>
      <c r="C9" s="35"/>
      <c r="D9" s="35"/>
      <c r="E9" s="35"/>
      <c r="F9" s="35"/>
      <c r="G9" s="35"/>
      <c r="H9" s="10"/>
      <c r="I9" s="25"/>
    </row>
    <row r="10" spans="1:9" s="5" customFormat="1" ht="12.75">
      <c r="A10" s="31"/>
      <c r="B10" s="1" t="s">
        <v>3</v>
      </c>
      <c r="C10" s="35"/>
      <c r="D10" s="35"/>
      <c r="E10" s="35"/>
      <c r="F10" s="35"/>
      <c r="G10" s="35"/>
      <c r="H10" s="10"/>
      <c r="I10" s="25"/>
    </row>
    <row r="11" spans="1:9" s="5" customFormat="1" ht="25.5">
      <c r="A11" s="31"/>
      <c r="B11" s="1" t="s">
        <v>35</v>
      </c>
      <c r="C11" s="35"/>
      <c r="D11" s="35"/>
      <c r="E11" s="35"/>
      <c r="F11" s="39"/>
      <c r="G11" s="39"/>
      <c r="H11" s="11"/>
      <c r="I11" s="25"/>
    </row>
    <row r="12" spans="1:9" s="8" customFormat="1" ht="50.25" customHeight="1">
      <c r="A12" s="31">
        <v>1</v>
      </c>
      <c r="B12" s="16" t="s">
        <v>96</v>
      </c>
      <c r="C12" s="34">
        <f>SUM(C14:C15)</f>
        <v>64.4</v>
      </c>
      <c r="D12" s="34">
        <f>SUM(D14:D17)</f>
        <v>64.4</v>
      </c>
      <c r="E12" s="52">
        <f>D12/C12*100</f>
        <v>100</v>
      </c>
      <c r="F12" s="36">
        <f>SUM(F14:F15)</f>
        <v>64.4</v>
      </c>
      <c r="G12" s="25">
        <f>F12/C12*100</f>
        <v>100</v>
      </c>
      <c r="H12" s="10"/>
      <c r="I12" s="18"/>
    </row>
    <row r="13" spans="1:9" s="5" customFormat="1" ht="12.75">
      <c r="A13" s="31"/>
      <c r="B13" s="1" t="s">
        <v>5</v>
      </c>
      <c r="C13" s="35"/>
      <c r="D13" s="35"/>
      <c r="E13" s="52"/>
      <c r="F13" s="37"/>
      <c r="G13" s="25"/>
      <c r="H13" s="10"/>
      <c r="I13" s="25"/>
    </row>
    <row r="14" spans="1:9" s="5" customFormat="1" ht="12.75">
      <c r="A14" s="31"/>
      <c r="B14" s="1" t="s">
        <v>0</v>
      </c>
      <c r="C14" s="35">
        <v>64.4</v>
      </c>
      <c r="D14" s="35">
        <v>64.4</v>
      </c>
      <c r="E14" s="52">
        <f>D14/C14*100</f>
        <v>100</v>
      </c>
      <c r="F14" s="35">
        <v>64.4</v>
      </c>
      <c r="G14" s="25">
        <f>F14/C14*100</f>
        <v>100</v>
      </c>
      <c r="H14" s="10"/>
      <c r="I14" s="25"/>
    </row>
    <row r="15" spans="1:9" s="5" customFormat="1" ht="12.75">
      <c r="A15" s="31"/>
      <c r="B15" s="1" t="s">
        <v>1</v>
      </c>
      <c r="C15" s="35"/>
      <c r="D15" s="35"/>
      <c r="E15" s="52"/>
      <c r="F15" s="35"/>
      <c r="G15" s="25"/>
      <c r="H15" s="10"/>
      <c r="I15" s="25"/>
    </row>
    <row r="16" spans="1:9" s="5" customFormat="1" ht="12.75">
      <c r="A16" s="31"/>
      <c r="B16" s="1" t="s">
        <v>2</v>
      </c>
      <c r="C16" s="35"/>
      <c r="D16" s="35"/>
      <c r="E16" s="35"/>
      <c r="F16" s="37"/>
      <c r="G16" s="37"/>
      <c r="H16" s="10"/>
      <c r="I16" s="25"/>
    </row>
    <row r="17" spans="1:9" s="5" customFormat="1" ht="12.75">
      <c r="A17" s="31"/>
      <c r="B17" s="1" t="s">
        <v>3</v>
      </c>
      <c r="C17" s="35"/>
      <c r="D17" s="35"/>
      <c r="E17" s="35"/>
      <c r="F17" s="37"/>
      <c r="G17" s="37"/>
      <c r="H17" s="10"/>
      <c r="I17" s="25"/>
    </row>
    <row r="18" spans="1:9" s="5" customFormat="1" ht="12.75">
      <c r="A18" s="31"/>
      <c r="B18" s="1" t="s">
        <v>36</v>
      </c>
      <c r="C18" s="35"/>
      <c r="D18" s="37"/>
      <c r="E18" s="35"/>
      <c r="F18" s="37"/>
      <c r="G18" s="37"/>
      <c r="H18" s="33"/>
      <c r="I18" s="19"/>
    </row>
    <row r="19" spans="1:9" s="5" customFormat="1" ht="54.75" customHeight="1">
      <c r="A19" s="31"/>
      <c r="B19" s="1" t="s">
        <v>99</v>
      </c>
      <c r="C19" s="35"/>
      <c r="D19" s="37"/>
      <c r="E19" s="35"/>
      <c r="F19" s="37"/>
      <c r="G19" s="37"/>
      <c r="H19" s="33" t="s">
        <v>94</v>
      </c>
      <c r="I19" s="19">
        <v>100</v>
      </c>
    </row>
    <row r="20" spans="1:9" s="5" customFormat="1" ht="12.75">
      <c r="A20" s="31"/>
      <c r="B20" s="1" t="s">
        <v>95</v>
      </c>
      <c r="C20" s="35"/>
      <c r="D20" s="37"/>
      <c r="E20" s="35"/>
      <c r="F20" s="37"/>
      <c r="G20" s="37"/>
      <c r="H20" s="33">
        <v>1</v>
      </c>
      <c r="I20" s="38"/>
    </row>
    <row r="21" spans="1:9" s="5" customFormat="1" ht="12.75">
      <c r="A21" s="31"/>
      <c r="B21" s="1" t="s">
        <v>37</v>
      </c>
      <c r="C21" s="35"/>
      <c r="D21" s="37"/>
      <c r="E21" s="35"/>
      <c r="F21" s="37"/>
      <c r="G21" s="37"/>
      <c r="H21" s="33">
        <v>1</v>
      </c>
      <c r="I21" s="38"/>
    </row>
    <row r="22" spans="1:9" s="8" customFormat="1" ht="42" customHeight="1">
      <c r="A22" s="31">
        <v>2</v>
      </c>
      <c r="B22" s="16" t="s">
        <v>97</v>
      </c>
      <c r="C22" s="34">
        <f>C24+C25</f>
        <v>2321.9390000000003</v>
      </c>
      <c r="D22" s="34">
        <f>D24+D25</f>
        <v>2310.331</v>
      </c>
      <c r="E22" s="34">
        <v>100</v>
      </c>
      <c r="F22" s="36">
        <f>F24+F25</f>
        <v>2310.331</v>
      </c>
      <c r="G22" s="18">
        <v>100</v>
      </c>
      <c r="H22" s="9"/>
      <c r="I22" s="18"/>
    </row>
    <row r="23" spans="1:9" s="5" customFormat="1" ht="12.75">
      <c r="A23" s="31"/>
      <c r="B23" s="1" t="s">
        <v>5</v>
      </c>
      <c r="C23" s="35"/>
      <c r="D23" s="35"/>
      <c r="E23" s="35"/>
      <c r="F23" s="37"/>
      <c r="G23" s="37"/>
      <c r="H23" s="10"/>
      <c r="I23" s="25"/>
    </row>
    <row r="24" spans="1:9" s="5" customFormat="1" ht="12.75">
      <c r="A24" s="31"/>
      <c r="B24" s="1" t="s">
        <v>0</v>
      </c>
      <c r="C24" s="35">
        <v>386.99</v>
      </c>
      <c r="D24" s="35">
        <v>385.056</v>
      </c>
      <c r="E24" s="10">
        <f>D24/C24*100</f>
        <v>99.50024548437943</v>
      </c>
      <c r="F24" s="35">
        <v>385.056</v>
      </c>
      <c r="G24" s="37">
        <f>F24/C24*100</f>
        <v>99.50024548437943</v>
      </c>
      <c r="H24" s="10"/>
      <c r="I24" s="25"/>
    </row>
    <row r="25" spans="1:9" s="5" customFormat="1" ht="12.75">
      <c r="A25" s="31"/>
      <c r="B25" s="1" t="s">
        <v>1</v>
      </c>
      <c r="C25" s="35">
        <v>1934.949</v>
      </c>
      <c r="D25" s="35">
        <v>1925.275</v>
      </c>
      <c r="E25" s="10">
        <f>D25/C25*100</f>
        <v>99.50003850230678</v>
      </c>
      <c r="F25" s="35">
        <v>1925.275</v>
      </c>
      <c r="G25" s="37">
        <f>F25/C25*100</f>
        <v>99.50003850230678</v>
      </c>
      <c r="H25" s="10"/>
      <c r="I25" s="25"/>
    </row>
    <row r="26" spans="1:9" s="5" customFormat="1" ht="12.75">
      <c r="A26" s="31"/>
      <c r="B26" s="1" t="s">
        <v>2</v>
      </c>
      <c r="C26" s="35">
        <v>440.062</v>
      </c>
      <c r="D26" s="35">
        <v>440.062</v>
      </c>
      <c r="E26" s="10">
        <f>D26/C26*100</f>
        <v>100</v>
      </c>
      <c r="F26" s="37">
        <v>440.062</v>
      </c>
      <c r="G26" s="37">
        <f>F26/C26*100</f>
        <v>100</v>
      </c>
      <c r="H26" s="10"/>
      <c r="I26" s="25"/>
    </row>
    <row r="27" spans="1:9" s="5" customFormat="1" ht="12.75">
      <c r="A27" s="31"/>
      <c r="B27" s="1" t="s">
        <v>3</v>
      </c>
      <c r="C27" s="35"/>
      <c r="D27" s="35"/>
      <c r="E27" s="35"/>
      <c r="F27" s="37"/>
      <c r="G27" s="37"/>
      <c r="H27" s="10"/>
      <c r="I27" s="25"/>
    </row>
    <row r="28" spans="1:9" s="5" customFormat="1" ht="12.75">
      <c r="A28" s="31"/>
      <c r="B28" s="1" t="s">
        <v>36</v>
      </c>
      <c r="C28" s="35"/>
      <c r="D28" s="37"/>
      <c r="E28" s="35"/>
      <c r="F28" s="37"/>
      <c r="G28" s="37"/>
      <c r="H28" s="33"/>
      <c r="I28" s="19"/>
    </row>
    <row r="29" spans="1:9" s="5" customFormat="1" ht="68.25" customHeight="1">
      <c r="A29" s="31"/>
      <c r="B29" s="1" t="s">
        <v>100</v>
      </c>
      <c r="C29" s="35"/>
      <c r="D29" s="37"/>
      <c r="E29" s="35"/>
      <c r="F29" s="37"/>
      <c r="G29" s="37"/>
      <c r="H29" s="33" t="s">
        <v>101</v>
      </c>
      <c r="I29" s="19">
        <v>100</v>
      </c>
    </row>
    <row r="30" spans="1:9" s="5" customFormat="1" ht="12.75">
      <c r="A30" s="31"/>
      <c r="B30" s="1" t="s">
        <v>95</v>
      </c>
      <c r="C30" s="35"/>
      <c r="D30" s="37"/>
      <c r="E30" s="35"/>
      <c r="F30" s="37"/>
      <c r="G30" s="37"/>
      <c r="H30" s="33">
        <v>1</v>
      </c>
      <c r="I30" s="38"/>
    </row>
    <row r="31" spans="1:9" s="5" customFormat="1" ht="12.75">
      <c r="A31" s="31"/>
      <c r="B31" s="1" t="s">
        <v>37</v>
      </c>
      <c r="C31" s="35"/>
      <c r="D31" s="37"/>
      <c r="E31" s="35"/>
      <c r="F31" s="37"/>
      <c r="G31" s="37"/>
      <c r="H31" s="33">
        <v>1</v>
      </c>
      <c r="I31" s="38"/>
    </row>
    <row r="32" spans="1:9" s="8" customFormat="1" ht="56.25" customHeight="1">
      <c r="A32" s="31">
        <v>3</v>
      </c>
      <c r="B32" s="16" t="s">
        <v>98</v>
      </c>
      <c r="C32" s="34">
        <f>C34+C35</f>
        <v>613.01</v>
      </c>
      <c r="D32" s="34">
        <f>D34+D35</f>
        <v>575.774</v>
      </c>
      <c r="E32" s="34">
        <f>D32/C32*100</f>
        <v>93.92571083669108</v>
      </c>
      <c r="F32" s="36">
        <f>F34+F35</f>
        <v>575.774</v>
      </c>
      <c r="G32" s="18">
        <f>F32/C32*100</f>
        <v>93.92571083669108</v>
      </c>
      <c r="H32" s="9"/>
      <c r="I32" s="18"/>
    </row>
    <row r="33" spans="1:9" s="5" customFormat="1" ht="12.75">
      <c r="A33" s="31"/>
      <c r="B33" s="1" t="s">
        <v>5</v>
      </c>
      <c r="C33" s="35"/>
      <c r="D33" s="35"/>
      <c r="E33" s="35"/>
      <c r="F33" s="37"/>
      <c r="G33" s="25"/>
      <c r="H33" s="10"/>
      <c r="I33" s="25"/>
    </row>
    <row r="34" spans="1:9" s="5" customFormat="1" ht="12.75">
      <c r="A34" s="31"/>
      <c r="B34" s="1" t="s">
        <v>0</v>
      </c>
      <c r="C34" s="35">
        <v>613.01</v>
      </c>
      <c r="D34" s="35">
        <v>575.774</v>
      </c>
      <c r="E34" s="35">
        <f>D34/C34*100</f>
        <v>93.92571083669108</v>
      </c>
      <c r="F34" s="37">
        <v>575.774</v>
      </c>
      <c r="G34" s="25">
        <f>F34/C34*100</f>
        <v>93.92571083669108</v>
      </c>
      <c r="H34" s="10"/>
      <c r="I34" s="25"/>
    </row>
    <row r="35" spans="1:9" s="5" customFormat="1" ht="12.75">
      <c r="A35" s="31"/>
      <c r="B35" s="1" t="s">
        <v>1</v>
      </c>
      <c r="C35" s="35"/>
      <c r="D35" s="35"/>
      <c r="E35" s="35"/>
      <c r="F35" s="37"/>
      <c r="G35" s="25"/>
      <c r="H35" s="10"/>
      <c r="I35" s="25"/>
    </row>
    <row r="36" spans="1:9" s="5" customFormat="1" ht="12.75">
      <c r="A36" s="31"/>
      <c r="B36" s="1" t="s">
        <v>2</v>
      </c>
      <c r="C36" s="35"/>
      <c r="D36" s="35"/>
      <c r="E36" s="35"/>
      <c r="F36" s="37"/>
      <c r="G36" s="25"/>
      <c r="H36" s="10"/>
      <c r="I36" s="25"/>
    </row>
    <row r="37" spans="1:9" s="5" customFormat="1" ht="12.75">
      <c r="A37" s="31"/>
      <c r="B37" s="1" t="s">
        <v>3</v>
      </c>
      <c r="C37" s="35"/>
      <c r="D37" s="35"/>
      <c r="E37" s="35"/>
      <c r="F37" s="37"/>
      <c r="G37" s="37"/>
      <c r="H37" s="10"/>
      <c r="I37" s="25"/>
    </row>
    <row r="38" spans="1:9" s="5" customFormat="1" ht="12.75">
      <c r="A38" s="31"/>
      <c r="B38" s="1" t="s">
        <v>36</v>
      </c>
      <c r="C38" s="35"/>
      <c r="D38" s="37"/>
      <c r="E38" s="35"/>
      <c r="F38" s="37"/>
      <c r="G38" s="37"/>
      <c r="H38" s="33"/>
      <c r="I38" s="19"/>
    </row>
    <row r="39" spans="1:9" s="5" customFormat="1" ht="120.75" customHeight="1">
      <c r="A39" s="31"/>
      <c r="B39" s="1" t="s">
        <v>102</v>
      </c>
      <c r="C39" s="35"/>
      <c r="D39" s="37"/>
      <c r="E39" s="35"/>
      <c r="F39" s="37"/>
      <c r="G39" s="37"/>
      <c r="H39" s="33" t="s">
        <v>103</v>
      </c>
      <c r="I39" s="19">
        <v>100</v>
      </c>
    </row>
    <row r="40" spans="1:9" s="5" customFormat="1" ht="12.75">
      <c r="A40" s="31"/>
      <c r="B40" s="1" t="s">
        <v>95</v>
      </c>
      <c r="C40" s="35"/>
      <c r="D40" s="37"/>
      <c r="E40" s="35"/>
      <c r="F40" s="37"/>
      <c r="G40" s="37"/>
      <c r="H40" s="33">
        <v>1</v>
      </c>
      <c r="I40" s="38"/>
    </row>
    <row r="41" spans="1:9" s="5" customFormat="1" ht="12.75">
      <c r="A41" s="31"/>
      <c r="B41" s="1" t="s">
        <v>37</v>
      </c>
      <c r="C41" s="35"/>
      <c r="D41" s="37"/>
      <c r="E41" s="35"/>
      <c r="F41" s="37"/>
      <c r="G41" s="37"/>
      <c r="H41" s="33">
        <v>1</v>
      </c>
      <c r="I41" s="38"/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00390625" defaultRowHeight="12.75" outlineLevelRow="1"/>
  <cols>
    <col min="1" max="1" width="7.375" style="32" customWidth="1"/>
    <col min="2" max="2" width="40.375" style="4" customWidth="1"/>
    <col min="3" max="3" width="19.00390625" style="4" customWidth="1"/>
    <col min="4" max="4" width="16.125" style="4" customWidth="1"/>
    <col min="5" max="5" width="17.125" style="4" customWidth="1"/>
    <col min="6" max="6" width="15.625" style="12" customWidth="1"/>
    <col min="7" max="7" width="13.875" style="12" customWidth="1"/>
    <col min="8" max="8" width="15.625" style="4" customWidth="1"/>
    <col min="9" max="9" width="21.25390625" style="5" customWidth="1"/>
    <col min="10" max="10" width="16.375" style="4" customWidth="1"/>
    <col min="11" max="16384" width="9.125" style="4" customWidth="1"/>
  </cols>
  <sheetData>
    <row r="1" spans="1:10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6"/>
    </row>
    <row r="2" spans="1:9" ht="15.75">
      <c r="A2" s="43"/>
      <c r="B2" s="12"/>
      <c r="C2" s="12"/>
      <c r="D2" s="12"/>
      <c r="E2" s="12"/>
      <c r="H2" s="12"/>
      <c r="I2" s="29"/>
    </row>
    <row r="3" spans="1:9" s="23" customFormat="1" ht="29.25" customHeight="1">
      <c r="A3" s="81" t="s">
        <v>26</v>
      </c>
      <c r="B3" s="81" t="s">
        <v>27</v>
      </c>
      <c r="C3" s="81" t="s">
        <v>28</v>
      </c>
      <c r="D3" s="82" t="s">
        <v>29</v>
      </c>
      <c r="E3" s="83"/>
      <c r="F3" s="81" t="s">
        <v>30</v>
      </c>
      <c r="G3" s="81"/>
      <c r="H3" s="78" t="s">
        <v>32</v>
      </c>
      <c r="I3" s="81" t="s">
        <v>33</v>
      </c>
    </row>
    <row r="4" spans="1:9" s="14" customFormat="1" ht="40.5" customHeight="1">
      <c r="A4" s="81"/>
      <c r="B4" s="81"/>
      <c r="C4" s="81"/>
      <c r="D4" s="24" t="s">
        <v>34</v>
      </c>
      <c r="E4" s="24" t="s">
        <v>31</v>
      </c>
      <c r="F4" s="24" t="s">
        <v>34</v>
      </c>
      <c r="G4" s="24" t="s">
        <v>31</v>
      </c>
      <c r="H4" s="79"/>
      <c r="I4" s="81"/>
    </row>
    <row r="5" spans="1:9" s="8" customFormat="1" ht="40.5" customHeight="1">
      <c r="A5" s="38"/>
      <c r="B5" s="13" t="s">
        <v>39</v>
      </c>
      <c r="C5" s="36">
        <f>SUM(C7:C10)</f>
        <v>40237.100000000006</v>
      </c>
      <c r="D5" s="36">
        <f>SUM(D7:D10)</f>
        <v>39571.07041</v>
      </c>
      <c r="E5" s="36">
        <f>D5/C5*100</f>
        <v>98.34473759291797</v>
      </c>
      <c r="F5" s="36">
        <f>SUM(F7:F10)</f>
        <v>40129.83832</v>
      </c>
      <c r="G5" s="36">
        <f>F5/C5*100</f>
        <v>99.73342591787181</v>
      </c>
      <c r="H5" s="18"/>
      <c r="I5" s="19"/>
    </row>
    <row r="6" spans="1:9" s="5" customFormat="1" ht="12.75">
      <c r="A6" s="38"/>
      <c r="B6" s="19" t="s">
        <v>4</v>
      </c>
      <c r="C6" s="37"/>
      <c r="D6" s="37"/>
      <c r="E6" s="25"/>
      <c r="F6" s="37"/>
      <c r="G6" s="25"/>
      <c r="H6" s="45"/>
      <c r="I6" s="19"/>
    </row>
    <row r="7" spans="1:9" s="5" customFormat="1" ht="12.75">
      <c r="A7" s="38"/>
      <c r="B7" s="19" t="s">
        <v>0</v>
      </c>
      <c r="C7" s="37">
        <f aca="true" t="shared" si="0" ref="C7:D10">C14+C174</f>
        <v>7349.471000000001</v>
      </c>
      <c r="D7" s="37">
        <f t="shared" si="0"/>
        <v>6683.441410000001</v>
      </c>
      <c r="E7" s="37">
        <f>D7/C7*100</f>
        <v>90.93772068765222</v>
      </c>
      <c r="F7" s="37">
        <f>F14+F174</f>
        <v>7242.209320000001</v>
      </c>
      <c r="G7" s="37">
        <f>F7/C7*100</f>
        <v>98.5405523744498</v>
      </c>
      <c r="H7" s="25"/>
      <c r="I7" s="19"/>
    </row>
    <row r="8" spans="1:9" s="5" customFormat="1" ht="12.75">
      <c r="A8" s="38"/>
      <c r="B8" s="19" t="s">
        <v>1</v>
      </c>
      <c r="C8" s="37">
        <f t="shared" si="0"/>
        <v>32887.629</v>
      </c>
      <c r="D8" s="37">
        <f t="shared" si="0"/>
        <v>32887.629</v>
      </c>
      <c r="E8" s="37">
        <f>D8/C8*100</f>
        <v>100</v>
      </c>
      <c r="F8" s="37">
        <f>F15+F175</f>
        <v>32887.629</v>
      </c>
      <c r="G8" s="37">
        <f>F8/C8*100</f>
        <v>100</v>
      </c>
      <c r="H8" s="25"/>
      <c r="I8" s="19"/>
    </row>
    <row r="9" spans="1:9" s="5" customFormat="1" ht="12.75">
      <c r="A9" s="38"/>
      <c r="B9" s="19" t="s">
        <v>2</v>
      </c>
      <c r="C9" s="37">
        <f t="shared" si="0"/>
        <v>0</v>
      </c>
      <c r="D9" s="37">
        <f t="shared" si="0"/>
        <v>0</v>
      </c>
      <c r="E9" s="25"/>
      <c r="F9" s="37">
        <f>F16+F176</f>
        <v>0</v>
      </c>
      <c r="G9" s="45"/>
      <c r="H9" s="45"/>
      <c r="I9" s="19"/>
    </row>
    <row r="10" spans="1:9" s="5" customFormat="1" ht="12.75">
      <c r="A10" s="38"/>
      <c r="B10" s="19" t="s">
        <v>3</v>
      </c>
      <c r="C10" s="37">
        <f t="shared" si="0"/>
        <v>0</v>
      </c>
      <c r="D10" s="37">
        <f t="shared" si="0"/>
        <v>0</v>
      </c>
      <c r="E10" s="25"/>
      <c r="F10" s="37">
        <f>F17+F177</f>
        <v>0</v>
      </c>
      <c r="G10" s="45"/>
      <c r="H10" s="45"/>
      <c r="I10" s="19"/>
    </row>
    <row r="11" spans="1:9" s="5" customFormat="1" ht="25.5">
      <c r="A11" s="38"/>
      <c r="B11" s="19" t="s">
        <v>35</v>
      </c>
      <c r="C11" s="37"/>
      <c r="D11" s="37"/>
      <c r="E11" s="25"/>
      <c r="F11" s="39"/>
      <c r="G11" s="45"/>
      <c r="H11" s="45"/>
      <c r="I11" s="19"/>
    </row>
    <row r="12" spans="1:9" s="8" customFormat="1" ht="27.75" customHeight="1">
      <c r="A12" s="38"/>
      <c r="B12" s="16" t="s">
        <v>57</v>
      </c>
      <c r="C12" s="36">
        <f>SUM(C14:C17)</f>
        <v>39237.100000000006</v>
      </c>
      <c r="D12" s="36">
        <f>SUM(D14:D17)</f>
        <v>38574.33041</v>
      </c>
      <c r="E12" s="36">
        <f>D12/C12*100</f>
        <v>98.31085990045135</v>
      </c>
      <c r="F12" s="36">
        <f>SUM(F14:F17)</f>
        <v>39133.098320000005</v>
      </c>
      <c r="G12" s="18">
        <f>F12/C12*100</f>
        <v>99.7349404517663</v>
      </c>
      <c r="H12" s="18"/>
      <c r="I12" s="15"/>
    </row>
    <row r="13" spans="1:9" s="5" customFormat="1" ht="12.75">
      <c r="A13" s="38"/>
      <c r="B13" s="19" t="s">
        <v>5</v>
      </c>
      <c r="C13" s="37"/>
      <c r="D13" s="37"/>
      <c r="E13" s="25"/>
      <c r="F13" s="37"/>
      <c r="G13" s="25"/>
      <c r="H13" s="25"/>
      <c r="I13" s="19"/>
    </row>
    <row r="14" spans="1:9" s="5" customFormat="1" ht="12.75">
      <c r="A14" s="38"/>
      <c r="B14" s="19" t="s">
        <v>0</v>
      </c>
      <c r="C14" s="37">
        <f>C24+C34+C44+C54+C64+C74+C84+C94+C104+C114+C124+C144+C134+C154+C164</f>
        <v>6349.471000000001</v>
      </c>
      <c r="D14" s="37">
        <f>D24+D34+D44+D54+D64+D74+D84+D94+D104+D114+D124+D144+D134+D154+D164</f>
        <v>5686.7014100000015</v>
      </c>
      <c r="E14" s="25">
        <f>D14/C14*100</f>
        <v>89.56181404718599</v>
      </c>
      <c r="F14" s="37">
        <f>F24+F34+F44+F54+F64+F74+F84+F94+F104+F114+F124+F144+F134+F154+F164</f>
        <v>6245.469320000001</v>
      </c>
      <c r="G14" s="25">
        <f>F14/C14*100</f>
        <v>98.36204181419208</v>
      </c>
      <c r="H14" s="25"/>
      <c r="I14" s="19"/>
    </row>
    <row r="15" spans="1:9" s="5" customFormat="1" ht="12.75">
      <c r="A15" s="38"/>
      <c r="B15" s="19" t="s">
        <v>1</v>
      </c>
      <c r="C15" s="37">
        <f>C25+C35+C45+C55+C65+C75+C85+C95+C105+C115+C125+C145+C135+C155+C165</f>
        <v>32887.629</v>
      </c>
      <c r="D15" s="37">
        <f>D25+D35+D45+D55+D65+D75+D85+D95+D105+D115+D125+D145+D135+D155+D165</f>
        <v>32887.629</v>
      </c>
      <c r="E15" s="25">
        <f>D15/C15*100</f>
        <v>100</v>
      </c>
      <c r="F15" s="37">
        <f>F25+F35+F45+F55+F65+F75+F85+F95+F105+F115+F125+F145+F135+F155+F165</f>
        <v>32887.629</v>
      </c>
      <c r="G15" s="25">
        <f>F15/C15*100</f>
        <v>100</v>
      </c>
      <c r="H15" s="25"/>
      <c r="I15" s="19"/>
    </row>
    <row r="16" spans="1:9" s="5" customFormat="1" ht="12.75">
      <c r="A16" s="38"/>
      <c r="B16" s="19" t="s">
        <v>2</v>
      </c>
      <c r="C16" s="37">
        <f>C26+C36+C46+C56+C66+C166</f>
        <v>0</v>
      </c>
      <c r="D16" s="37">
        <f>D26+D36+D46+D56</f>
        <v>0</v>
      </c>
      <c r="E16" s="25"/>
      <c r="F16" s="37">
        <f>F26+F36+F46+F56</f>
        <v>0</v>
      </c>
      <c r="G16" s="25"/>
      <c r="H16" s="25"/>
      <c r="I16" s="19"/>
    </row>
    <row r="17" spans="1:9" s="5" customFormat="1" ht="12.75">
      <c r="A17" s="38"/>
      <c r="B17" s="19" t="s">
        <v>3</v>
      </c>
      <c r="C17" s="37">
        <f>C27+C37+C47+C57</f>
        <v>0</v>
      </c>
      <c r="D17" s="37">
        <f>D27+D37+D47+D57</f>
        <v>0</v>
      </c>
      <c r="E17" s="25"/>
      <c r="F17" s="37">
        <f>F27+F37+F47+F57</f>
        <v>0</v>
      </c>
      <c r="G17" s="25"/>
      <c r="H17" s="25"/>
      <c r="I17" s="19"/>
    </row>
    <row r="18" spans="1:9" s="29" customFormat="1" ht="12.75">
      <c r="A18" s="38"/>
      <c r="B18" s="19" t="s">
        <v>36</v>
      </c>
      <c r="C18" s="37"/>
      <c r="D18" s="37"/>
      <c r="E18" s="37"/>
      <c r="F18" s="37"/>
      <c r="G18" s="25"/>
      <c r="H18" s="40"/>
      <c r="I18" s="19"/>
    </row>
    <row r="19" spans="1:9" s="29" customFormat="1" ht="26.25" customHeight="1">
      <c r="A19" s="38"/>
      <c r="B19" s="19" t="s">
        <v>54</v>
      </c>
      <c r="C19" s="37"/>
      <c r="D19" s="37"/>
      <c r="E19" s="37"/>
      <c r="F19" s="37"/>
      <c r="G19" s="25"/>
      <c r="H19" s="40" t="s">
        <v>55</v>
      </c>
      <c r="I19" s="19">
        <v>100</v>
      </c>
    </row>
    <row r="20" spans="1:9" s="29" customFormat="1" ht="12.75">
      <c r="A20" s="38"/>
      <c r="B20" s="19" t="s">
        <v>83</v>
      </c>
      <c r="C20" s="37"/>
      <c r="D20" s="37"/>
      <c r="E20" s="37"/>
      <c r="F20" s="37"/>
      <c r="G20" s="25"/>
      <c r="H20" s="40">
        <v>1</v>
      </c>
      <c r="I20" s="38"/>
    </row>
    <row r="21" spans="1:9" s="29" customFormat="1" ht="12.75">
      <c r="A21" s="38"/>
      <c r="B21" s="19" t="s">
        <v>37</v>
      </c>
      <c r="C21" s="37"/>
      <c r="D21" s="37"/>
      <c r="E21" s="37"/>
      <c r="F21" s="37"/>
      <c r="G21" s="25"/>
      <c r="H21" s="40">
        <v>1</v>
      </c>
      <c r="I21" s="38"/>
    </row>
    <row r="22" spans="1:9" s="8" customFormat="1" ht="45" customHeight="1">
      <c r="A22" s="38">
        <v>1</v>
      </c>
      <c r="B22" s="16" t="s">
        <v>105</v>
      </c>
      <c r="C22" s="36">
        <f>SUM(C24:C27)</f>
        <v>5367.659000000001</v>
      </c>
      <c r="D22" s="36">
        <f>SUM(D24:D27)</f>
        <v>5367.659000000001</v>
      </c>
      <c r="E22" s="59">
        <f>D22/C22*100</f>
        <v>100</v>
      </c>
      <c r="F22" s="36">
        <f>SUM(F24:F27)</f>
        <v>5367.659000000001</v>
      </c>
      <c r="G22" s="65">
        <f>F22/C22*100</f>
        <v>100</v>
      </c>
      <c r="H22" s="18"/>
      <c r="I22" s="15"/>
    </row>
    <row r="23" spans="1:9" s="5" customFormat="1" ht="12.75">
      <c r="A23" s="38"/>
      <c r="B23" s="19" t="s">
        <v>5</v>
      </c>
      <c r="C23" s="37"/>
      <c r="D23" s="37"/>
      <c r="E23" s="59"/>
      <c r="F23" s="37"/>
      <c r="G23" s="25"/>
      <c r="H23" s="25"/>
      <c r="I23" s="19"/>
    </row>
    <row r="24" spans="1:9" s="5" customFormat="1" ht="12.75">
      <c r="A24" s="38"/>
      <c r="B24" s="19" t="s">
        <v>0</v>
      </c>
      <c r="C24" s="37">
        <v>53.676</v>
      </c>
      <c r="D24" s="37">
        <v>53.676</v>
      </c>
      <c r="E24" s="59">
        <f>D24/C24*100</f>
        <v>100</v>
      </c>
      <c r="F24" s="37">
        <v>53.676</v>
      </c>
      <c r="G24" s="59">
        <f>F24/C24*100</f>
        <v>100</v>
      </c>
      <c r="H24" s="25"/>
      <c r="I24" s="19"/>
    </row>
    <row r="25" spans="1:9" s="5" customFormat="1" ht="12.75">
      <c r="A25" s="38"/>
      <c r="B25" s="19" t="s">
        <v>1</v>
      </c>
      <c r="C25" s="37">
        <v>5313.983</v>
      </c>
      <c r="D25" s="37">
        <v>5313.983</v>
      </c>
      <c r="E25" s="59">
        <f>D25/C25*100</f>
        <v>100</v>
      </c>
      <c r="F25" s="37">
        <v>5313.983</v>
      </c>
      <c r="G25" s="59">
        <f>F25/C25*100</f>
        <v>100</v>
      </c>
      <c r="H25" s="40"/>
      <c r="I25" s="19"/>
    </row>
    <row r="26" spans="1:9" s="5" customFormat="1" ht="12.75">
      <c r="A26" s="38"/>
      <c r="B26" s="19" t="s">
        <v>2</v>
      </c>
      <c r="C26" s="37"/>
      <c r="D26" s="37"/>
      <c r="E26" s="59"/>
      <c r="F26" s="37"/>
      <c r="G26" s="59"/>
      <c r="H26" s="25"/>
      <c r="I26" s="19"/>
    </row>
    <row r="27" spans="1:9" s="5" customFormat="1" ht="12.75">
      <c r="A27" s="38"/>
      <c r="B27" s="19" t="s">
        <v>3</v>
      </c>
      <c r="C27" s="37"/>
      <c r="D27" s="37"/>
      <c r="E27" s="25"/>
      <c r="F27" s="37"/>
      <c r="G27" s="25"/>
      <c r="H27" s="25"/>
      <c r="I27" s="19"/>
    </row>
    <row r="28" spans="1:9" s="29" customFormat="1" ht="12.75">
      <c r="A28" s="38"/>
      <c r="B28" s="19" t="s">
        <v>36</v>
      </c>
      <c r="C28" s="37"/>
      <c r="D28" s="37"/>
      <c r="E28" s="37"/>
      <c r="F28" s="37"/>
      <c r="G28" s="25"/>
      <c r="H28" s="40"/>
      <c r="I28" s="19"/>
    </row>
    <row r="29" spans="1:9" s="29" customFormat="1" ht="26.25" customHeight="1">
      <c r="A29" s="38"/>
      <c r="B29" s="19" t="s">
        <v>89</v>
      </c>
      <c r="C29" s="37"/>
      <c r="D29" s="37"/>
      <c r="E29" s="37"/>
      <c r="F29" s="37"/>
      <c r="G29" s="25"/>
      <c r="H29" s="40" t="s">
        <v>106</v>
      </c>
      <c r="I29" s="19">
        <v>100</v>
      </c>
    </row>
    <row r="30" spans="1:9" s="29" customFormat="1" ht="12.75">
      <c r="A30" s="38"/>
      <c r="B30" s="19" t="s">
        <v>95</v>
      </c>
      <c r="C30" s="37"/>
      <c r="D30" s="37"/>
      <c r="E30" s="37"/>
      <c r="F30" s="37"/>
      <c r="G30" s="25"/>
      <c r="H30" s="40">
        <v>0.994</v>
      </c>
      <c r="I30" s="38"/>
    </row>
    <row r="31" spans="1:9" s="29" customFormat="1" ht="12.75">
      <c r="A31" s="38"/>
      <c r="B31" s="19" t="s">
        <v>37</v>
      </c>
      <c r="C31" s="37"/>
      <c r="D31" s="37"/>
      <c r="E31" s="37"/>
      <c r="F31" s="37"/>
      <c r="G31" s="25"/>
      <c r="H31" s="40">
        <v>0.994</v>
      </c>
      <c r="I31" s="60"/>
    </row>
    <row r="32" spans="1:9" s="8" customFormat="1" ht="25.5" customHeight="1">
      <c r="A32" s="38">
        <v>2</v>
      </c>
      <c r="B32" s="16" t="s">
        <v>107</v>
      </c>
      <c r="C32" s="36">
        <f>SUM(C34:C37)</f>
        <v>4779.146</v>
      </c>
      <c r="D32" s="36">
        <f>SUM(D34:D37)</f>
        <v>4779.146</v>
      </c>
      <c r="E32" s="25">
        <f>D32/C32*100</f>
        <v>100</v>
      </c>
      <c r="F32" s="36">
        <f>SUM(F34:F37)</f>
        <v>4779.146</v>
      </c>
      <c r="G32" s="25">
        <f>F32/C32*100</f>
        <v>100</v>
      </c>
      <c r="H32" s="18"/>
      <c r="I32" s="15"/>
    </row>
    <row r="33" spans="1:9" s="5" customFormat="1" ht="12.75">
      <c r="A33" s="38"/>
      <c r="B33" s="19" t="s">
        <v>5</v>
      </c>
      <c r="C33" s="37"/>
      <c r="D33" s="37"/>
      <c r="E33" s="25"/>
      <c r="F33" s="37"/>
      <c r="G33" s="25"/>
      <c r="H33" s="25"/>
      <c r="I33" s="19"/>
    </row>
    <row r="34" spans="1:9" s="5" customFormat="1" ht="12.75">
      <c r="A34" s="38"/>
      <c r="B34" s="19" t="s">
        <v>0</v>
      </c>
      <c r="C34" s="37">
        <v>47.791</v>
      </c>
      <c r="D34" s="37">
        <v>47.791</v>
      </c>
      <c r="E34" s="25">
        <f>D34/C34*100</f>
        <v>100</v>
      </c>
      <c r="F34" s="37">
        <v>47.791</v>
      </c>
      <c r="G34" s="25">
        <f>F34/C34*100</f>
        <v>100</v>
      </c>
      <c r="H34" s="25"/>
      <c r="I34" s="19"/>
    </row>
    <row r="35" spans="1:9" s="5" customFormat="1" ht="12.75">
      <c r="A35" s="38"/>
      <c r="B35" s="19" t="s">
        <v>1</v>
      </c>
      <c r="C35" s="37">
        <v>4731.355</v>
      </c>
      <c r="D35" s="37">
        <v>4731.355</v>
      </c>
      <c r="E35" s="25">
        <f>D35/C35*100</f>
        <v>100</v>
      </c>
      <c r="F35" s="37">
        <v>4731.355</v>
      </c>
      <c r="G35" s="25">
        <f>F35/C35*100</f>
        <v>100</v>
      </c>
      <c r="H35" s="25"/>
      <c r="I35" s="19"/>
    </row>
    <row r="36" spans="1:9" s="5" customFormat="1" ht="12.75">
      <c r="A36" s="38"/>
      <c r="B36" s="19" t="s">
        <v>2</v>
      </c>
      <c r="C36" s="37"/>
      <c r="D36" s="37"/>
      <c r="E36" s="25"/>
      <c r="F36" s="37"/>
      <c r="G36" s="25"/>
      <c r="H36" s="25"/>
      <c r="I36" s="19"/>
    </row>
    <row r="37" spans="1:9" s="5" customFormat="1" ht="12.75">
      <c r="A37" s="38"/>
      <c r="B37" s="19" t="s">
        <v>3</v>
      </c>
      <c r="C37" s="37"/>
      <c r="D37" s="37"/>
      <c r="E37" s="25"/>
      <c r="F37" s="37"/>
      <c r="G37" s="25"/>
      <c r="H37" s="25"/>
      <c r="I37" s="19"/>
    </row>
    <row r="38" spans="1:9" s="29" customFormat="1" ht="12.75">
      <c r="A38" s="38"/>
      <c r="B38" s="19" t="s">
        <v>36</v>
      </c>
      <c r="C38" s="37"/>
      <c r="D38" s="37"/>
      <c r="E38" s="37"/>
      <c r="F38" s="37"/>
      <c r="G38" s="25"/>
      <c r="H38" s="40"/>
      <c r="I38" s="19"/>
    </row>
    <row r="39" spans="1:9" s="29" customFormat="1" ht="63.75" customHeight="1">
      <c r="A39" s="38"/>
      <c r="B39" s="19" t="s">
        <v>90</v>
      </c>
      <c r="C39" s="37"/>
      <c r="D39" s="37"/>
      <c r="E39" s="37"/>
      <c r="F39" s="37"/>
      <c r="G39" s="25"/>
      <c r="H39" s="40" t="s">
        <v>108</v>
      </c>
      <c r="I39" s="19">
        <v>100</v>
      </c>
    </row>
    <row r="40" spans="1:9" s="29" customFormat="1" ht="12.75">
      <c r="A40" s="38"/>
      <c r="B40" s="19" t="s">
        <v>95</v>
      </c>
      <c r="C40" s="37"/>
      <c r="D40" s="37"/>
      <c r="E40" s="37"/>
      <c r="F40" s="37"/>
      <c r="G40" s="25"/>
      <c r="H40" s="40">
        <v>1.7</v>
      </c>
      <c r="I40" s="38"/>
    </row>
    <row r="41" spans="1:9" s="29" customFormat="1" ht="12.75">
      <c r="A41" s="38"/>
      <c r="B41" s="19" t="s">
        <v>37</v>
      </c>
      <c r="C41" s="37"/>
      <c r="D41" s="37"/>
      <c r="E41" s="37"/>
      <c r="F41" s="37"/>
      <c r="G41" s="25"/>
      <c r="H41" s="40">
        <v>1.7</v>
      </c>
      <c r="I41" s="38"/>
    </row>
    <row r="42" spans="1:9" ht="38.25">
      <c r="A42" s="38">
        <v>3</v>
      </c>
      <c r="B42" s="16" t="s">
        <v>109</v>
      </c>
      <c r="C42" s="36">
        <f>SUM(C44:C47)</f>
        <v>276</v>
      </c>
      <c r="D42" s="36">
        <f>SUM(D44:D47)</f>
        <v>276</v>
      </c>
      <c r="E42" s="36">
        <f>D42/C42*100</f>
        <v>100</v>
      </c>
      <c r="F42" s="36">
        <f>SUM(F44:F47)</f>
        <v>276</v>
      </c>
      <c r="G42" s="36">
        <f>G44</f>
        <v>100</v>
      </c>
      <c r="H42" s="18"/>
      <c r="I42" s="19"/>
    </row>
    <row r="43" spans="1:9" s="5" customFormat="1" ht="12.75">
      <c r="A43" s="38"/>
      <c r="B43" s="19" t="s">
        <v>5</v>
      </c>
      <c r="C43" s="37"/>
      <c r="D43" s="37"/>
      <c r="E43" s="36"/>
      <c r="F43" s="37"/>
      <c r="G43" s="25"/>
      <c r="H43" s="25"/>
      <c r="I43" s="19"/>
    </row>
    <row r="44" spans="1:9" s="5" customFormat="1" ht="12.75">
      <c r="A44" s="38"/>
      <c r="B44" s="19" t="s">
        <v>0</v>
      </c>
      <c r="C44" s="37">
        <v>276</v>
      </c>
      <c r="D44" s="37">
        <v>276</v>
      </c>
      <c r="E44" s="36">
        <f>D44/C44*100</f>
        <v>100</v>
      </c>
      <c r="F44" s="37">
        <v>276</v>
      </c>
      <c r="G44" s="25">
        <f>F44/C44*100</f>
        <v>100</v>
      </c>
      <c r="H44" s="25"/>
      <c r="I44" s="19"/>
    </row>
    <row r="45" spans="1:9" s="5" customFormat="1" ht="12.75">
      <c r="A45" s="38"/>
      <c r="B45" s="19" t="s">
        <v>1</v>
      </c>
      <c r="C45" s="37"/>
      <c r="D45" s="37"/>
      <c r="E45" s="36"/>
      <c r="F45" s="37"/>
      <c r="G45" s="25"/>
      <c r="H45" s="25"/>
      <c r="I45" s="19"/>
    </row>
    <row r="46" spans="1:9" s="5" customFormat="1" ht="12.75">
      <c r="A46" s="38"/>
      <c r="B46" s="19" t="s">
        <v>2</v>
      </c>
      <c r="C46" s="37"/>
      <c r="D46" s="37"/>
      <c r="E46" s="25"/>
      <c r="F46" s="37"/>
      <c r="G46" s="25"/>
      <c r="H46" s="25"/>
      <c r="I46" s="19"/>
    </row>
    <row r="47" spans="1:9" s="5" customFormat="1" ht="12.75">
      <c r="A47" s="38"/>
      <c r="B47" s="19" t="s">
        <v>3</v>
      </c>
      <c r="C47" s="37"/>
      <c r="D47" s="37"/>
      <c r="E47" s="25"/>
      <c r="F47" s="37"/>
      <c r="G47" s="25"/>
      <c r="H47" s="25"/>
      <c r="I47" s="19"/>
    </row>
    <row r="48" spans="1:9" s="29" customFormat="1" ht="12.75">
      <c r="A48" s="38"/>
      <c r="B48" s="19" t="s">
        <v>36</v>
      </c>
      <c r="C48" s="37"/>
      <c r="D48" s="37"/>
      <c r="E48" s="37"/>
      <c r="F48" s="37"/>
      <c r="G48" s="25"/>
      <c r="H48" s="40"/>
      <c r="I48" s="19"/>
    </row>
    <row r="49" spans="1:9" s="29" customFormat="1" ht="12.75">
      <c r="A49" s="38"/>
      <c r="B49" s="19" t="s">
        <v>110</v>
      </c>
      <c r="C49" s="37"/>
      <c r="D49" s="37"/>
      <c r="E49" s="37"/>
      <c r="F49" s="37"/>
      <c r="G49" s="25"/>
      <c r="H49" s="40" t="s">
        <v>111</v>
      </c>
      <c r="I49" s="19">
        <v>100</v>
      </c>
    </row>
    <row r="50" spans="1:9" s="29" customFormat="1" ht="12.75">
      <c r="A50" s="38"/>
      <c r="B50" s="19" t="s">
        <v>95</v>
      </c>
      <c r="C50" s="37"/>
      <c r="D50" s="37"/>
      <c r="E50" s="37"/>
      <c r="F50" s="37"/>
      <c r="G50" s="25"/>
      <c r="H50" s="40">
        <v>5</v>
      </c>
      <c r="I50" s="38"/>
    </row>
    <row r="51" spans="1:9" s="29" customFormat="1" ht="12.75">
      <c r="A51" s="38"/>
      <c r="B51" s="19" t="s">
        <v>37</v>
      </c>
      <c r="C51" s="37"/>
      <c r="D51" s="37"/>
      <c r="E51" s="37"/>
      <c r="F51" s="37"/>
      <c r="G51" s="25"/>
      <c r="H51" s="40">
        <v>5</v>
      </c>
      <c r="I51" s="38"/>
    </row>
    <row r="52" spans="1:9" ht="25.5">
      <c r="A52" s="38">
        <v>4</v>
      </c>
      <c r="B52" s="16" t="s">
        <v>112</v>
      </c>
      <c r="C52" s="36">
        <f>C54</f>
        <v>3395.103</v>
      </c>
      <c r="D52" s="36">
        <f>D54</f>
        <v>2857.82464</v>
      </c>
      <c r="E52" s="36">
        <f>E54</f>
        <v>84.17490249927616</v>
      </c>
      <c r="F52" s="36">
        <f>F54</f>
        <v>3395.103</v>
      </c>
      <c r="G52" s="36">
        <f>G54</f>
        <v>100</v>
      </c>
      <c r="H52" s="18"/>
      <c r="I52" s="19"/>
    </row>
    <row r="53" spans="1:9" s="5" customFormat="1" ht="12.75">
      <c r="A53" s="38"/>
      <c r="B53" s="19" t="s">
        <v>5</v>
      </c>
      <c r="C53" s="37"/>
      <c r="D53" s="37"/>
      <c r="E53" s="25"/>
      <c r="F53" s="37"/>
      <c r="G53" s="25"/>
      <c r="H53" s="25"/>
      <c r="I53" s="19"/>
    </row>
    <row r="54" spans="1:9" s="5" customFormat="1" ht="12.75">
      <c r="A54" s="38"/>
      <c r="B54" s="19" t="s">
        <v>0</v>
      </c>
      <c r="C54" s="37">
        <v>3395.103</v>
      </c>
      <c r="D54" s="37">
        <v>2857.82464</v>
      </c>
      <c r="E54" s="25">
        <f>D54/C54*100</f>
        <v>84.17490249927616</v>
      </c>
      <c r="F54" s="37">
        <v>3395.103</v>
      </c>
      <c r="G54" s="25">
        <f>F54/C54*100</f>
        <v>100</v>
      </c>
      <c r="H54" s="25"/>
      <c r="I54" s="19"/>
    </row>
    <row r="55" spans="1:9" s="5" customFormat="1" ht="12.75">
      <c r="A55" s="38"/>
      <c r="B55" s="19" t="s">
        <v>1</v>
      </c>
      <c r="C55" s="37"/>
      <c r="D55" s="37"/>
      <c r="E55" s="25"/>
      <c r="F55" s="37"/>
      <c r="G55" s="25"/>
      <c r="H55" s="25"/>
      <c r="I55" s="19"/>
    </row>
    <row r="56" spans="1:9" s="5" customFormat="1" ht="12.75">
      <c r="A56" s="38"/>
      <c r="B56" s="19" t="s">
        <v>2</v>
      </c>
      <c r="C56" s="37"/>
      <c r="D56" s="37"/>
      <c r="E56" s="25"/>
      <c r="F56" s="37"/>
      <c r="G56" s="25"/>
      <c r="H56" s="25"/>
      <c r="I56" s="19"/>
    </row>
    <row r="57" spans="1:9" s="5" customFormat="1" ht="12.75">
      <c r="A57" s="38"/>
      <c r="B57" s="19" t="s">
        <v>3</v>
      </c>
      <c r="C57" s="37"/>
      <c r="D57" s="37"/>
      <c r="E57" s="25"/>
      <c r="F57" s="37"/>
      <c r="G57" s="25"/>
      <c r="H57" s="25"/>
      <c r="I57" s="19"/>
    </row>
    <row r="58" spans="1:9" s="29" customFormat="1" ht="12.75">
      <c r="A58" s="38"/>
      <c r="B58" s="19" t="s">
        <v>36</v>
      </c>
      <c r="C58" s="37"/>
      <c r="D58" s="37"/>
      <c r="E58" s="37"/>
      <c r="F58" s="37"/>
      <c r="G58" s="25"/>
      <c r="H58" s="40"/>
      <c r="I58" s="19"/>
    </row>
    <row r="59" spans="1:9" s="29" customFormat="1" ht="22.5">
      <c r="A59" s="38"/>
      <c r="B59" s="19" t="s">
        <v>113</v>
      </c>
      <c r="C59" s="37"/>
      <c r="D59" s="37"/>
      <c r="E59" s="37"/>
      <c r="F59" s="37"/>
      <c r="G59" s="25"/>
      <c r="H59" s="40" t="s">
        <v>114</v>
      </c>
      <c r="I59" s="19">
        <v>100</v>
      </c>
    </row>
    <row r="60" spans="1:9" s="29" customFormat="1" ht="12.75">
      <c r="A60" s="38"/>
      <c r="B60" s="19" t="s">
        <v>95</v>
      </c>
      <c r="C60" s="37"/>
      <c r="D60" s="37"/>
      <c r="E60" s="37"/>
      <c r="F60" s="37"/>
      <c r="G60" s="25"/>
      <c r="H60" s="40">
        <v>2.311</v>
      </c>
      <c r="I60" s="38"/>
    </row>
    <row r="61" spans="1:9" s="29" customFormat="1" ht="12.75">
      <c r="A61" s="38"/>
      <c r="B61" s="19" t="s">
        <v>37</v>
      </c>
      <c r="C61" s="37"/>
      <c r="D61" s="37"/>
      <c r="E61" s="37"/>
      <c r="F61" s="37"/>
      <c r="G61" s="25"/>
      <c r="H61" s="40">
        <v>2.311</v>
      </c>
      <c r="I61" s="38"/>
    </row>
    <row r="62" spans="1:9" ht="25.5">
      <c r="A62" s="38">
        <v>5</v>
      </c>
      <c r="B62" s="16" t="s">
        <v>84</v>
      </c>
      <c r="C62" s="36">
        <f>C64</f>
        <v>1001.163</v>
      </c>
      <c r="D62" s="36">
        <f>D64</f>
        <v>875.67177</v>
      </c>
      <c r="E62" s="36">
        <f>E64</f>
        <v>87.46545467621158</v>
      </c>
      <c r="F62" s="36">
        <f>F64</f>
        <v>897.16132</v>
      </c>
      <c r="G62" s="36">
        <f>G64</f>
        <v>89.61191334478002</v>
      </c>
      <c r="H62" s="18"/>
      <c r="I62" s="19"/>
    </row>
    <row r="63" spans="1:9" s="5" customFormat="1" ht="12.75">
      <c r="A63" s="38"/>
      <c r="B63" s="19" t="s">
        <v>5</v>
      </c>
      <c r="C63" s="37"/>
      <c r="D63" s="37"/>
      <c r="E63" s="25"/>
      <c r="F63" s="37"/>
      <c r="G63" s="25"/>
      <c r="H63" s="25"/>
      <c r="I63" s="19"/>
    </row>
    <row r="64" spans="1:9" s="5" customFormat="1" ht="12.75">
      <c r="A64" s="38"/>
      <c r="B64" s="19" t="s">
        <v>0</v>
      </c>
      <c r="C64" s="66">
        <v>1001.163</v>
      </c>
      <c r="D64" s="37">
        <v>875.67177</v>
      </c>
      <c r="E64" s="25">
        <f>D64/C64*100</f>
        <v>87.46545467621158</v>
      </c>
      <c r="F64" s="37">
        <v>897.16132</v>
      </c>
      <c r="G64" s="25">
        <f>F64/C64*100</f>
        <v>89.61191334478002</v>
      </c>
      <c r="H64" s="25"/>
      <c r="I64" s="19"/>
    </row>
    <row r="65" spans="1:9" s="5" customFormat="1" ht="12.75">
      <c r="A65" s="38"/>
      <c r="B65" s="19" t="s">
        <v>1</v>
      </c>
      <c r="C65" s="37"/>
      <c r="D65" s="37"/>
      <c r="E65" s="25"/>
      <c r="F65" s="37"/>
      <c r="G65" s="25"/>
      <c r="H65" s="25"/>
      <c r="I65" s="19"/>
    </row>
    <row r="66" spans="1:9" s="5" customFormat="1" ht="12.75">
      <c r="A66" s="38"/>
      <c r="B66" s="19" t="s">
        <v>2</v>
      </c>
      <c r="C66" s="37"/>
      <c r="D66" s="37"/>
      <c r="E66" s="25"/>
      <c r="F66" s="37"/>
      <c r="G66" s="25"/>
      <c r="H66" s="25"/>
      <c r="I66" s="19"/>
    </row>
    <row r="67" spans="1:9" s="5" customFormat="1" ht="12.75">
      <c r="A67" s="38"/>
      <c r="B67" s="19" t="s">
        <v>3</v>
      </c>
      <c r="C67" s="37"/>
      <c r="D67" s="37"/>
      <c r="E67" s="25"/>
      <c r="F67" s="37"/>
      <c r="G67" s="25"/>
      <c r="H67" s="25"/>
      <c r="I67" s="19"/>
    </row>
    <row r="68" spans="1:9" s="29" customFormat="1" ht="12.75">
      <c r="A68" s="38"/>
      <c r="B68" s="19" t="s">
        <v>36</v>
      </c>
      <c r="C68" s="37"/>
      <c r="D68" s="37"/>
      <c r="E68" s="37"/>
      <c r="F68" s="37"/>
      <c r="G68" s="25"/>
      <c r="H68" s="40"/>
      <c r="I68" s="19"/>
    </row>
    <row r="69" spans="1:9" s="29" customFormat="1" ht="81.75" customHeight="1">
      <c r="A69" s="38"/>
      <c r="B69" s="19" t="s">
        <v>90</v>
      </c>
      <c r="C69" s="37"/>
      <c r="D69" s="37"/>
      <c r="E69" s="37"/>
      <c r="F69" s="37"/>
      <c r="G69" s="25"/>
      <c r="H69" s="40" t="s">
        <v>104</v>
      </c>
      <c r="I69" s="19">
        <v>100</v>
      </c>
    </row>
    <row r="70" spans="1:9" s="29" customFormat="1" ht="12.75">
      <c r="A70" s="38"/>
      <c r="B70" s="19" t="s">
        <v>95</v>
      </c>
      <c r="C70" s="37"/>
      <c r="D70" s="37"/>
      <c r="E70" s="37"/>
      <c r="F70" s="37"/>
      <c r="G70" s="25"/>
      <c r="H70" s="40">
        <v>178.457</v>
      </c>
      <c r="I70" s="38"/>
    </row>
    <row r="71" spans="1:9" s="29" customFormat="1" ht="12.75">
      <c r="A71" s="38"/>
      <c r="B71" s="19" t="s">
        <v>37</v>
      </c>
      <c r="C71" s="37"/>
      <c r="D71" s="37"/>
      <c r="E71" s="37"/>
      <c r="F71" s="37"/>
      <c r="G71" s="25"/>
      <c r="H71" s="40">
        <v>178.457</v>
      </c>
      <c r="I71" s="38"/>
    </row>
    <row r="72" spans="1:9" ht="25.5">
      <c r="A72" s="38">
        <v>6</v>
      </c>
      <c r="B72" s="16" t="s">
        <v>115</v>
      </c>
      <c r="C72" s="36">
        <f>SUM(C74:C77)</f>
        <v>2980.13</v>
      </c>
      <c r="D72" s="36">
        <f>SUM(D74:D77)</f>
        <v>2980.13</v>
      </c>
      <c r="E72" s="36">
        <f>E74</f>
        <v>100</v>
      </c>
      <c r="F72" s="36">
        <f>SUM(F74:F77)</f>
        <v>2980.13</v>
      </c>
      <c r="G72" s="36">
        <f>G74</f>
        <v>100</v>
      </c>
      <c r="H72" s="18"/>
      <c r="I72" s="19"/>
    </row>
    <row r="73" spans="1:9" s="5" customFormat="1" ht="12.75">
      <c r="A73" s="38"/>
      <c r="B73" s="19" t="s">
        <v>5</v>
      </c>
      <c r="C73" s="37"/>
      <c r="D73" s="37"/>
      <c r="E73" s="25"/>
      <c r="F73" s="37"/>
      <c r="G73" s="25"/>
      <c r="H73" s="25"/>
      <c r="I73" s="19"/>
    </row>
    <row r="74" spans="1:9" s="5" customFormat="1" ht="12.75">
      <c r="A74" s="38"/>
      <c r="B74" s="19" t="s">
        <v>0</v>
      </c>
      <c r="C74" s="37">
        <v>29.801</v>
      </c>
      <c r="D74" s="37">
        <v>29.801</v>
      </c>
      <c r="E74" s="25">
        <f>D74/C74*100</f>
        <v>100</v>
      </c>
      <c r="F74" s="37">
        <v>29.801</v>
      </c>
      <c r="G74" s="25">
        <f>F74/C74*100</f>
        <v>100</v>
      </c>
      <c r="H74" s="25"/>
      <c r="I74" s="19"/>
    </row>
    <row r="75" spans="1:9" s="5" customFormat="1" ht="12.75">
      <c r="A75" s="38"/>
      <c r="B75" s="19" t="s">
        <v>1</v>
      </c>
      <c r="C75" s="37">
        <v>2950.329</v>
      </c>
      <c r="D75" s="37">
        <v>2950.329</v>
      </c>
      <c r="E75" s="25">
        <f>D75/C75*100</f>
        <v>100</v>
      </c>
      <c r="F75" s="37">
        <v>2950.329</v>
      </c>
      <c r="G75" s="25">
        <f>F75/C75*100</f>
        <v>100</v>
      </c>
      <c r="H75" s="25"/>
      <c r="I75" s="19"/>
    </row>
    <row r="76" spans="1:9" s="5" customFormat="1" ht="12.75">
      <c r="A76" s="38"/>
      <c r="B76" s="19" t="s">
        <v>2</v>
      </c>
      <c r="C76" s="37"/>
      <c r="D76" s="37"/>
      <c r="E76" s="25"/>
      <c r="F76" s="37"/>
      <c r="G76" s="25"/>
      <c r="H76" s="25"/>
      <c r="I76" s="19"/>
    </row>
    <row r="77" spans="1:9" s="5" customFormat="1" ht="12.75">
      <c r="A77" s="38"/>
      <c r="B77" s="19" t="s">
        <v>3</v>
      </c>
      <c r="C77" s="37"/>
      <c r="D77" s="37"/>
      <c r="E77" s="25"/>
      <c r="F77" s="37"/>
      <c r="G77" s="25"/>
      <c r="H77" s="25"/>
      <c r="I77" s="19"/>
    </row>
    <row r="78" spans="1:9" s="29" customFormat="1" ht="12.75">
      <c r="A78" s="38"/>
      <c r="B78" s="19" t="s">
        <v>36</v>
      </c>
      <c r="C78" s="37"/>
      <c r="D78" s="37"/>
      <c r="E78" s="37"/>
      <c r="F78" s="37"/>
      <c r="G78" s="25"/>
      <c r="H78" s="40"/>
      <c r="I78" s="19"/>
    </row>
    <row r="79" spans="1:9" s="29" customFormat="1" ht="69.75" customHeight="1">
      <c r="A79" s="38"/>
      <c r="B79" s="19" t="s">
        <v>112</v>
      </c>
      <c r="C79" s="37"/>
      <c r="D79" s="37"/>
      <c r="E79" s="37"/>
      <c r="F79" s="37"/>
      <c r="G79" s="25"/>
      <c r="H79" s="40" t="s">
        <v>116</v>
      </c>
      <c r="I79" s="19">
        <v>100</v>
      </c>
    </row>
    <row r="80" spans="1:9" s="29" customFormat="1" ht="12.75">
      <c r="A80" s="38"/>
      <c r="B80" s="19" t="s">
        <v>95</v>
      </c>
      <c r="C80" s="37"/>
      <c r="D80" s="37"/>
      <c r="E80" s="37"/>
      <c r="F80" s="37"/>
      <c r="G80" s="25"/>
      <c r="H80" s="40">
        <v>0.702</v>
      </c>
      <c r="I80" s="38"/>
    </row>
    <row r="81" spans="1:9" s="29" customFormat="1" ht="12.75">
      <c r="A81" s="38"/>
      <c r="B81" s="19" t="s">
        <v>37</v>
      </c>
      <c r="C81" s="37"/>
      <c r="D81" s="37"/>
      <c r="E81" s="37"/>
      <c r="F81" s="37"/>
      <c r="G81" s="25"/>
      <c r="H81" s="40">
        <v>0.702</v>
      </c>
      <c r="I81" s="38"/>
    </row>
    <row r="82" spans="1:9" ht="38.25">
      <c r="A82" s="38">
        <v>7</v>
      </c>
      <c r="B82" s="16" t="s">
        <v>117</v>
      </c>
      <c r="C82" s="36">
        <f>SUM(C84:C87)</f>
        <v>3388.761</v>
      </c>
      <c r="D82" s="36">
        <f>SUM(D84:D87)</f>
        <v>3388.761</v>
      </c>
      <c r="E82" s="36">
        <f>E84</f>
        <v>100</v>
      </c>
      <c r="F82" s="36">
        <f>SUM(F84:F87)</f>
        <v>3388.761</v>
      </c>
      <c r="G82" s="36">
        <f>G84</f>
        <v>100</v>
      </c>
      <c r="H82" s="18"/>
      <c r="I82" s="19"/>
    </row>
    <row r="83" spans="1:9" s="5" customFormat="1" ht="12.75">
      <c r="A83" s="38"/>
      <c r="B83" s="19" t="s">
        <v>5</v>
      </c>
      <c r="C83" s="37"/>
      <c r="D83" s="37"/>
      <c r="E83" s="25"/>
      <c r="F83" s="37"/>
      <c r="G83" s="25"/>
      <c r="H83" s="25"/>
      <c r="I83" s="19"/>
    </row>
    <row r="84" spans="1:9" s="5" customFormat="1" ht="12.75">
      <c r="A84" s="38"/>
      <c r="B84" s="19" t="s">
        <v>0</v>
      </c>
      <c r="C84" s="37">
        <v>33.887</v>
      </c>
      <c r="D84" s="37">
        <v>33.887</v>
      </c>
      <c r="E84" s="25">
        <f>D84/C84*100</f>
        <v>100</v>
      </c>
      <c r="F84" s="37">
        <v>33.887</v>
      </c>
      <c r="G84" s="25">
        <f>F84/C84*100</f>
        <v>100</v>
      </c>
      <c r="H84" s="25"/>
      <c r="I84" s="19"/>
    </row>
    <row r="85" spans="1:9" s="5" customFormat="1" ht="12.75">
      <c r="A85" s="38"/>
      <c r="B85" s="19" t="s">
        <v>1</v>
      </c>
      <c r="C85" s="37">
        <v>3354.874</v>
      </c>
      <c r="D85" s="37">
        <v>3354.874</v>
      </c>
      <c r="E85" s="25">
        <f>D85/C85*100</f>
        <v>100</v>
      </c>
      <c r="F85" s="37">
        <v>3354.874</v>
      </c>
      <c r="G85" s="25">
        <f>F85/C85*100</f>
        <v>100</v>
      </c>
      <c r="H85" s="25"/>
      <c r="I85" s="19"/>
    </row>
    <row r="86" spans="1:9" s="5" customFormat="1" ht="12.75">
      <c r="A86" s="38"/>
      <c r="B86" s="19" t="s">
        <v>2</v>
      </c>
      <c r="C86" s="37"/>
      <c r="D86" s="37"/>
      <c r="E86" s="25"/>
      <c r="F86" s="37"/>
      <c r="G86" s="25"/>
      <c r="H86" s="25"/>
      <c r="I86" s="19"/>
    </row>
    <row r="87" spans="1:9" s="5" customFormat="1" ht="12.75">
      <c r="A87" s="38"/>
      <c r="B87" s="19" t="s">
        <v>3</v>
      </c>
      <c r="C87" s="37"/>
      <c r="D87" s="37"/>
      <c r="E87" s="25"/>
      <c r="F87" s="37"/>
      <c r="G87" s="25"/>
      <c r="H87" s="25"/>
      <c r="I87" s="19"/>
    </row>
    <row r="88" spans="1:9" s="29" customFormat="1" ht="12.75">
      <c r="A88" s="38"/>
      <c r="B88" s="19" t="s">
        <v>36</v>
      </c>
      <c r="C88" s="37"/>
      <c r="D88" s="37"/>
      <c r="E88" s="37"/>
      <c r="F88" s="37"/>
      <c r="G88" s="25"/>
      <c r="H88" s="40"/>
      <c r="I88" s="19"/>
    </row>
    <row r="89" spans="1:9" s="29" customFormat="1" ht="69.75" customHeight="1">
      <c r="A89" s="38"/>
      <c r="B89" s="19" t="s">
        <v>112</v>
      </c>
      <c r="C89" s="37"/>
      <c r="D89" s="37"/>
      <c r="E89" s="37"/>
      <c r="F89" s="37"/>
      <c r="G89" s="25"/>
      <c r="H89" s="40" t="s">
        <v>118</v>
      </c>
      <c r="I89" s="19">
        <v>100</v>
      </c>
    </row>
    <row r="90" spans="1:9" s="29" customFormat="1" ht="12.75">
      <c r="A90" s="38"/>
      <c r="B90" s="19" t="s">
        <v>95</v>
      </c>
      <c r="C90" s="37"/>
      <c r="D90" s="37"/>
      <c r="E90" s="37"/>
      <c r="F90" s="37"/>
      <c r="G90" s="25"/>
      <c r="H90" s="40">
        <v>0.464</v>
      </c>
      <c r="I90" s="38"/>
    </row>
    <row r="91" spans="1:9" s="29" customFormat="1" ht="12.75">
      <c r="A91" s="38"/>
      <c r="B91" s="19" t="s">
        <v>37</v>
      </c>
      <c r="C91" s="37"/>
      <c r="D91" s="37"/>
      <c r="E91" s="37"/>
      <c r="F91" s="37"/>
      <c r="G91" s="25"/>
      <c r="H91" s="40">
        <v>0.464</v>
      </c>
      <c r="I91" s="38"/>
    </row>
    <row r="92" spans="1:9" ht="25.5">
      <c r="A92" s="38">
        <v>8</v>
      </c>
      <c r="B92" s="16" t="s">
        <v>119</v>
      </c>
      <c r="C92" s="36">
        <f>SUM(C94:C97)</f>
        <v>4798.313</v>
      </c>
      <c r="D92" s="36">
        <f>SUM(D94:D97)</f>
        <v>4798.313</v>
      </c>
      <c r="E92" s="36">
        <f>E94</f>
        <v>100</v>
      </c>
      <c r="F92" s="36">
        <f>SUM(F94:F97)</f>
        <v>4798.313</v>
      </c>
      <c r="G92" s="36">
        <f>G94</f>
        <v>100</v>
      </c>
      <c r="H92" s="18"/>
      <c r="I92" s="19"/>
    </row>
    <row r="93" spans="1:9" s="5" customFormat="1" ht="12.75">
      <c r="A93" s="38"/>
      <c r="B93" s="19" t="s">
        <v>5</v>
      </c>
      <c r="C93" s="37"/>
      <c r="D93" s="37"/>
      <c r="E93" s="25"/>
      <c r="F93" s="37"/>
      <c r="G93" s="25"/>
      <c r="H93" s="25"/>
      <c r="I93" s="19"/>
    </row>
    <row r="94" spans="1:9" s="5" customFormat="1" ht="12.75">
      <c r="A94" s="38"/>
      <c r="B94" s="19" t="s">
        <v>0</v>
      </c>
      <c r="C94" s="37">
        <v>47.983</v>
      </c>
      <c r="D94" s="37">
        <v>47.983</v>
      </c>
      <c r="E94" s="25">
        <f>D94/C94*100</f>
        <v>100</v>
      </c>
      <c r="F94" s="37">
        <v>47.983</v>
      </c>
      <c r="G94" s="25">
        <f>F94/C94*100</f>
        <v>100</v>
      </c>
      <c r="H94" s="25"/>
      <c r="I94" s="19"/>
    </row>
    <row r="95" spans="1:9" s="5" customFormat="1" ht="12.75">
      <c r="A95" s="38"/>
      <c r="B95" s="19" t="s">
        <v>1</v>
      </c>
      <c r="C95" s="37">
        <v>4750.33</v>
      </c>
      <c r="D95" s="37">
        <v>4750.33</v>
      </c>
      <c r="E95" s="25">
        <f>D95/C95*100</f>
        <v>100</v>
      </c>
      <c r="F95" s="37">
        <v>4750.33</v>
      </c>
      <c r="G95" s="25">
        <f>F95/C95*100</f>
        <v>100</v>
      </c>
      <c r="H95" s="25"/>
      <c r="I95" s="19"/>
    </row>
    <row r="96" spans="1:9" s="5" customFormat="1" ht="12.75">
      <c r="A96" s="38"/>
      <c r="B96" s="19" t="s">
        <v>2</v>
      </c>
      <c r="C96" s="37"/>
      <c r="D96" s="37"/>
      <c r="E96" s="25"/>
      <c r="F96" s="37"/>
      <c r="G96" s="25"/>
      <c r="H96" s="25"/>
      <c r="I96" s="19"/>
    </row>
    <row r="97" spans="1:9" s="5" customFormat="1" ht="12.75">
      <c r="A97" s="38"/>
      <c r="B97" s="19" t="s">
        <v>3</v>
      </c>
      <c r="C97" s="37"/>
      <c r="D97" s="37"/>
      <c r="E97" s="25"/>
      <c r="F97" s="37"/>
      <c r="G97" s="25"/>
      <c r="H97" s="25"/>
      <c r="I97" s="19"/>
    </row>
    <row r="98" spans="1:9" s="29" customFormat="1" ht="12.75">
      <c r="A98" s="38"/>
      <c r="B98" s="19" t="s">
        <v>36</v>
      </c>
      <c r="C98" s="37"/>
      <c r="D98" s="37"/>
      <c r="E98" s="37"/>
      <c r="F98" s="37"/>
      <c r="G98" s="25"/>
      <c r="H98" s="40"/>
      <c r="I98" s="19"/>
    </row>
    <row r="99" spans="1:9" s="29" customFormat="1" ht="69.75" customHeight="1">
      <c r="A99" s="38"/>
      <c r="B99" s="19" t="s">
        <v>112</v>
      </c>
      <c r="C99" s="37"/>
      <c r="D99" s="37"/>
      <c r="E99" s="37"/>
      <c r="F99" s="37"/>
      <c r="G99" s="25"/>
      <c r="H99" s="40" t="s">
        <v>124</v>
      </c>
      <c r="I99" s="19">
        <v>100</v>
      </c>
    </row>
    <row r="100" spans="1:9" s="29" customFormat="1" ht="12.75">
      <c r="A100" s="38"/>
      <c r="B100" s="19" t="s">
        <v>95</v>
      </c>
      <c r="C100" s="37"/>
      <c r="D100" s="37"/>
      <c r="E100" s="37"/>
      <c r="F100" s="37"/>
      <c r="G100" s="25"/>
      <c r="H100" s="40">
        <v>0.8795</v>
      </c>
      <c r="I100" s="38"/>
    </row>
    <row r="101" spans="1:9" s="29" customFormat="1" ht="12.75">
      <c r="A101" s="38"/>
      <c r="B101" s="19" t="s">
        <v>37</v>
      </c>
      <c r="C101" s="37"/>
      <c r="D101" s="37"/>
      <c r="E101" s="37"/>
      <c r="F101" s="37"/>
      <c r="G101" s="25"/>
      <c r="H101" s="40">
        <v>0.8795</v>
      </c>
      <c r="I101" s="38"/>
    </row>
    <row r="102" spans="1:9" ht="25.5">
      <c r="A102" s="38">
        <v>9</v>
      </c>
      <c r="B102" s="16" t="s">
        <v>120</v>
      </c>
      <c r="C102" s="36">
        <f>SUM(C104:C107)</f>
        <v>2657.802</v>
      </c>
      <c r="D102" s="36">
        <f>SUM(D104:D107)</f>
        <v>2657.802</v>
      </c>
      <c r="E102" s="36">
        <f>E104</f>
        <v>100</v>
      </c>
      <c r="F102" s="36">
        <f>SUM(F104:F107)</f>
        <v>2657.802</v>
      </c>
      <c r="G102" s="36">
        <f>G104</f>
        <v>100</v>
      </c>
      <c r="H102" s="18"/>
      <c r="I102" s="19"/>
    </row>
    <row r="103" spans="1:9" s="5" customFormat="1" ht="12.75">
      <c r="A103" s="38"/>
      <c r="B103" s="19" t="s">
        <v>5</v>
      </c>
      <c r="C103" s="37"/>
      <c r="D103" s="37"/>
      <c r="E103" s="25"/>
      <c r="F103" s="37"/>
      <c r="G103" s="25"/>
      <c r="H103" s="25"/>
      <c r="I103" s="19"/>
    </row>
    <row r="104" spans="1:9" s="5" customFormat="1" ht="12.75">
      <c r="A104" s="38"/>
      <c r="B104" s="19" t="s">
        <v>0</v>
      </c>
      <c r="C104" s="37">
        <v>26.578</v>
      </c>
      <c r="D104" s="37">
        <v>26.578</v>
      </c>
      <c r="E104" s="25">
        <f>D104/C104*100</f>
        <v>100</v>
      </c>
      <c r="F104" s="37">
        <v>26.578</v>
      </c>
      <c r="G104" s="25">
        <f>F104/C104*100</f>
        <v>100</v>
      </c>
      <c r="H104" s="25"/>
      <c r="I104" s="19"/>
    </row>
    <row r="105" spans="1:9" s="5" customFormat="1" ht="12.75">
      <c r="A105" s="38"/>
      <c r="B105" s="19" t="s">
        <v>1</v>
      </c>
      <c r="C105" s="37">
        <v>2631.224</v>
      </c>
      <c r="D105" s="37">
        <v>2631.224</v>
      </c>
      <c r="E105" s="25">
        <f>D105/C105*100</f>
        <v>100</v>
      </c>
      <c r="F105" s="37">
        <v>2631.224</v>
      </c>
      <c r="G105" s="25">
        <f>F105/C105*100</f>
        <v>100</v>
      </c>
      <c r="H105" s="25"/>
      <c r="I105" s="19"/>
    </row>
    <row r="106" spans="1:9" s="5" customFormat="1" ht="12.75">
      <c r="A106" s="38"/>
      <c r="B106" s="19" t="s">
        <v>2</v>
      </c>
      <c r="C106" s="37"/>
      <c r="D106" s="37"/>
      <c r="E106" s="25"/>
      <c r="F106" s="37"/>
      <c r="G106" s="25"/>
      <c r="H106" s="25"/>
      <c r="I106" s="19"/>
    </row>
    <row r="107" spans="1:9" s="5" customFormat="1" ht="12.75">
      <c r="A107" s="38"/>
      <c r="B107" s="19" t="s">
        <v>3</v>
      </c>
      <c r="C107" s="37"/>
      <c r="D107" s="37"/>
      <c r="E107" s="25"/>
      <c r="F107" s="37"/>
      <c r="G107" s="25"/>
      <c r="H107" s="25"/>
      <c r="I107" s="19"/>
    </row>
    <row r="108" spans="1:9" s="29" customFormat="1" ht="12.75">
      <c r="A108" s="38"/>
      <c r="B108" s="19" t="s">
        <v>36</v>
      </c>
      <c r="C108" s="37"/>
      <c r="D108" s="37"/>
      <c r="E108" s="37"/>
      <c r="F108" s="37"/>
      <c r="G108" s="25"/>
      <c r="H108" s="40"/>
      <c r="I108" s="19"/>
    </row>
    <row r="109" spans="1:9" s="29" customFormat="1" ht="69.75" customHeight="1">
      <c r="A109" s="38"/>
      <c r="B109" s="19" t="s">
        <v>112</v>
      </c>
      <c r="C109" s="37"/>
      <c r="D109" s="37"/>
      <c r="E109" s="37"/>
      <c r="F109" s="37"/>
      <c r="G109" s="25"/>
      <c r="H109" s="40" t="s">
        <v>125</v>
      </c>
      <c r="I109" s="19">
        <v>100</v>
      </c>
    </row>
    <row r="110" spans="1:9" s="29" customFormat="1" ht="12.75">
      <c r="A110" s="38"/>
      <c r="B110" s="19" t="s">
        <v>95</v>
      </c>
      <c r="C110" s="37"/>
      <c r="D110" s="37"/>
      <c r="E110" s="37"/>
      <c r="F110" s="37"/>
      <c r="G110" s="25"/>
      <c r="H110" s="40">
        <v>0.56</v>
      </c>
      <c r="I110" s="38"/>
    </row>
    <row r="111" spans="1:9" s="29" customFormat="1" ht="12.75">
      <c r="A111" s="38"/>
      <c r="B111" s="19" t="s">
        <v>37</v>
      </c>
      <c r="C111" s="37"/>
      <c r="D111" s="37"/>
      <c r="E111" s="37"/>
      <c r="F111" s="37"/>
      <c r="G111" s="25"/>
      <c r="H111" s="40">
        <v>0.56</v>
      </c>
      <c r="I111" s="38"/>
    </row>
    <row r="112" spans="1:9" ht="25.5">
      <c r="A112" s="38">
        <v>10</v>
      </c>
      <c r="B112" s="16" t="s">
        <v>121</v>
      </c>
      <c r="C112" s="36">
        <f>SUM(C114:C117)</f>
        <v>2167.554</v>
      </c>
      <c r="D112" s="36">
        <f>SUM(D114:D117)</f>
        <v>2167.554</v>
      </c>
      <c r="E112" s="36">
        <f>E114</f>
        <v>100</v>
      </c>
      <c r="F112" s="36">
        <f>SUM(F114:F117)</f>
        <v>2167.554</v>
      </c>
      <c r="G112" s="36">
        <f>G114</f>
        <v>100</v>
      </c>
      <c r="H112" s="18"/>
      <c r="I112" s="19"/>
    </row>
    <row r="113" spans="1:9" s="5" customFormat="1" ht="12.75">
      <c r="A113" s="38"/>
      <c r="B113" s="19" t="s">
        <v>5</v>
      </c>
      <c r="C113" s="37"/>
      <c r="D113" s="37"/>
      <c r="E113" s="25"/>
      <c r="F113" s="37"/>
      <c r="G113" s="25"/>
      <c r="H113" s="25"/>
      <c r="I113" s="19"/>
    </row>
    <row r="114" spans="1:9" s="5" customFormat="1" ht="12.75">
      <c r="A114" s="38"/>
      <c r="B114" s="19" t="s">
        <v>0</v>
      </c>
      <c r="C114" s="37">
        <v>21.675</v>
      </c>
      <c r="D114" s="37">
        <v>21.675</v>
      </c>
      <c r="E114" s="25">
        <f>D114/C114*100</f>
        <v>100</v>
      </c>
      <c r="F114" s="37">
        <v>21.675</v>
      </c>
      <c r="G114" s="25">
        <f>F114/C114*100</f>
        <v>100</v>
      </c>
      <c r="H114" s="25"/>
      <c r="I114" s="19"/>
    </row>
    <row r="115" spans="1:9" s="5" customFormat="1" ht="12.75">
      <c r="A115" s="38"/>
      <c r="B115" s="19" t="s">
        <v>1</v>
      </c>
      <c r="C115" s="37">
        <v>2145.879</v>
      </c>
      <c r="D115" s="37">
        <v>2145.879</v>
      </c>
      <c r="E115" s="25">
        <f>D115/C115*100</f>
        <v>100</v>
      </c>
      <c r="F115" s="37">
        <v>2145.879</v>
      </c>
      <c r="G115" s="25">
        <f>F115/C115*100</f>
        <v>100</v>
      </c>
      <c r="H115" s="25"/>
      <c r="I115" s="19"/>
    </row>
    <row r="116" spans="1:9" s="5" customFormat="1" ht="12.75">
      <c r="A116" s="38"/>
      <c r="B116" s="19" t="s">
        <v>2</v>
      </c>
      <c r="C116" s="37"/>
      <c r="D116" s="37"/>
      <c r="E116" s="25"/>
      <c r="F116" s="37"/>
      <c r="G116" s="25"/>
      <c r="H116" s="25"/>
      <c r="I116" s="19"/>
    </row>
    <row r="117" spans="1:9" s="5" customFormat="1" ht="12.75">
      <c r="A117" s="38"/>
      <c r="B117" s="19" t="s">
        <v>3</v>
      </c>
      <c r="C117" s="37"/>
      <c r="D117" s="37"/>
      <c r="E117" s="25"/>
      <c r="F117" s="37"/>
      <c r="G117" s="25"/>
      <c r="H117" s="25"/>
      <c r="I117" s="19"/>
    </row>
    <row r="118" spans="1:9" s="29" customFormat="1" ht="12.75">
      <c r="A118" s="38"/>
      <c r="B118" s="19" t="s">
        <v>36</v>
      </c>
      <c r="C118" s="37"/>
      <c r="D118" s="37"/>
      <c r="E118" s="37"/>
      <c r="F118" s="37"/>
      <c r="G118" s="25"/>
      <c r="H118" s="40"/>
      <c r="I118" s="19"/>
    </row>
    <row r="119" spans="1:9" s="29" customFormat="1" ht="69.75" customHeight="1">
      <c r="A119" s="38"/>
      <c r="B119" s="19" t="s">
        <v>112</v>
      </c>
      <c r="C119" s="37"/>
      <c r="D119" s="37"/>
      <c r="E119" s="37"/>
      <c r="F119" s="37"/>
      <c r="G119" s="25"/>
      <c r="H119" s="40" t="s">
        <v>126</v>
      </c>
      <c r="I119" s="19">
        <v>100</v>
      </c>
    </row>
    <row r="120" spans="1:9" s="29" customFormat="1" ht="12.75">
      <c r="A120" s="38"/>
      <c r="B120" s="19" t="s">
        <v>95</v>
      </c>
      <c r="C120" s="37"/>
      <c r="D120" s="37"/>
      <c r="E120" s="37"/>
      <c r="F120" s="37"/>
      <c r="G120" s="25"/>
      <c r="H120" s="40">
        <v>0.714</v>
      </c>
      <c r="I120" s="38"/>
    </row>
    <row r="121" spans="1:9" s="29" customFormat="1" ht="12.75">
      <c r="A121" s="38"/>
      <c r="B121" s="19" t="s">
        <v>37</v>
      </c>
      <c r="C121" s="37"/>
      <c r="D121" s="37"/>
      <c r="E121" s="37"/>
      <c r="F121" s="37"/>
      <c r="G121" s="25"/>
      <c r="H121" s="40">
        <v>0.714</v>
      </c>
      <c r="I121" s="38"/>
    </row>
    <row r="122" spans="1:9" ht="25.5">
      <c r="A122" s="38">
        <v>11</v>
      </c>
      <c r="B122" s="16" t="s">
        <v>122</v>
      </c>
      <c r="C122" s="36">
        <f>SUM(C124:C127)</f>
        <v>4247.528</v>
      </c>
      <c r="D122" s="36">
        <f>SUM(D124:D127)</f>
        <v>4247.528</v>
      </c>
      <c r="E122" s="36">
        <f>E124</f>
        <v>100</v>
      </c>
      <c r="F122" s="36">
        <f>SUM(F124:F127)</f>
        <v>4247.528</v>
      </c>
      <c r="G122" s="36">
        <f>G124</f>
        <v>100</v>
      </c>
      <c r="H122" s="18"/>
      <c r="I122" s="19"/>
    </row>
    <row r="123" spans="1:9" s="5" customFormat="1" ht="12.75">
      <c r="A123" s="38"/>
      <c r="B123" s="19" t="s">
        <v>5</v>
      </c>
      <c r="C123" s="37"/>
      <c r="D123" s="37"/>
      <c r="E123" s="25"/>
      <c r="F123" s="37"/>
      <c r="G123" s="25"/>
      <c r="H123" s="25"/>
      <c r="I123" s="19"/>
    </row>
    <row r="124" spans="1:9" s="5" customFormat="1" ht="12.75">
      <c r="A124" s="38"/>
      <c r="B124" s="19" t="s">
        <v>0</v>
      </c>
      <c r="C124" s="37">
        <v>42.486</v>
      </c>
      <c r="D124" s="37">
        <v>42.486</v>
      </c>
      <c r="E124" s="25">
        <f>D124/C124*100</f>
        <v>100</v>
      </c>
      <c r="F124" s="37">
        <v>42.486</v>
      </c>
      <c r="G124" s="25">
        <f>F124/C124*100</f>
        <v>100</v>
      </c>
      <c r="H124" s="25"/>
      <c r="I124" s="19"/>
    </row>
    <row r="125" spans="1:9" s="5" customFormat="1" ht="12.75">
      <c r="A125" s="38"/>
      <c r="B125" s="19" t="s">
        <v>1</v>
      </c>
      <c r="C125" s="37">
        <v>4205.042</v>
      </c>
      <c r="D125" s="37">
        <v>4205.042</v>
      </c>
      <c r="E125" s="25">
        <f>D125/C125*100</f>
        <v>100</v>
      </c>
      <c r="F125" s="37">
        <v>4205.042</v>
      </c>
      <c r="G125" s="25">
        <f>F125/C125*100</f>
        <v>100</v>
      </c>
      <c r="H125" s="25"/>
      <c r="I125" s="19"/>
    </row>
    <row r="126" spans="1:9" s="5" customFormat="1" ht="12.75">
      <c r="A126" s="38"/>
      <c r="B126" s="19" t="s">
        <v>2</v>
      </c>
      <c r="C126" s="37"/>
      <c r="D126" s="37"/>
      <c r="E126" s="25"/>
      <c r="F126" s="37"/>
      <c r="G126" s="25"/>
      <c r="H126" s="25"/>
      <c r="I126" s="19"/>
    </row>
    <row r="127" spans="1:9" s="5" customFormat="1" ht="12.75">
      <c r="A127" s="38"/>
      <c r="B127" s="19" t="s">
        <v>3</v>
      </c>
      <c r="C127" s="37"/>
      <c r="D127" s="37"/>
      <c r="E127" s="25"/>
      <c r="F127" s="37"/>
      <c r="G127" s="25"/>
      <c r="H127" s="25"/>
      <c r="I127" s="19"/>
    </row>
    <row r="128" spans="1:9" s="29" customFormat="1" ht="12.75">
      <c r="A128" s="38"/>
      <c r="B128" s="19" t="s">
        <v>36</v>
      </c>
      <c r="C128" s="37"/>
      <c r="D128" s="37"/>
      <c r="E128" s="37"/>
      <c r="F128" s="37"/>
      <c r="G128" s="25"/>
      <c r="H128" s="40"/>
      <c r="I128" s="19"/>
    </row>
    <row r="129" spans="1:9" s="29" customFormat="1" ht="69.75" customHeight="1">
      <c r="A129" s="38"/>
      <c r="B129" s="19" t="s">
        <v>112</v>
      </c>
      <c r="C129" s="37"/>
      <c r="D129" s="37"/>
      <c r="E129" s="37"/>
      <c r="F129" s="37"/>
      <c r="G129" s="25"/>
      <c r="H129" s="40" t="s">
        <v>127</v>
      </c>
      <c r="I129" s="19">
        <v>100</v>
      </c>
    </row>
    <row r="130" spans="1:9" s="29" customFormat="1" ht="12.75">
      <c r="A130" s="38"/>
      <c r="B130" s="19" t="s">
        <v>95</v>
      </c>
      <c r="C130" s="37"/>
      <c r="D130" s="37"/>
      <c r="E130" s="37"/>
      <c r="F130" s="37"/>
      <c r="G130" s="25"/>
      <c r="H130" s="40">
        <v>1.35</v>
      </c>
      <c r="I130" s="38"/>
    </row>
    <row r="131" spans="1:9" s="29" customFormat="1" ht="12.75">
      <c r="A131" s="38"/>
      <c r="B131" s="19" t="s">
        <v>37</v>
      </c>
      <c r="C131" s="37"/>
      <c r="D131" s="37"/>
      <c r="E131" s="37"/>
      <c r="F131" s="37"/>
      <c r="G131" s="25"/>
      <c r="H131" s="40">
        <v>1.35</v>
      </c>
      <c r="I131" s="38"/>
    </row>
    <row r="132" spans="1:9" ht="25.5">
      <c r="A132" s="38">
        <v>12</v>
      </c>
      <c r="B132" s="16" t="s">
        <v>123</v>
      </c>
      <c r="C132" s="36">
        <f>SUM(C134:C137)</f>
        <v>1235.753</v>
      </c>
      <c r="D132" s="36">
        <f>SUM(D134:D137)</f>
        <v>1235.753</v>
      </c>
      <c r="E132" s="36">
        <f>E134</f>
        <v>100</v>
      </c>
      <c r="F132" s="36">
        <f>SUM(F134:F137)</f>
        <v>1235.753</v>
      </c>
      <c r="G132" s="36">
        <f>G134</f>
        <v>100</v>
      </c>
      <c r="H132" s="18"/>
      <c r="I132" s="19"/>
    </row>
    <row r="133" spans="1:9" s="5" customFormat="1" ht="12.75">
      <c r="A133" s="38"/>
      <c r="B133" s="19" t="s">
        <v>5</v>
      </c>
      <c r="C133" s="37"/>
      <c r="D133" s="37"/>
      <c r="E133" s="25"/>
      <c r="F133" s="37"/>
      <c r="G133" s="25"/>
      <c r="H133" s="25"/>
      <c r="I133" s="19"/>
    </row>
    <row r="134" spans="1:9" s="5" customFormat="1" ht="12.75">
      <c r="A134" s="38"/>
      <c r="B134" s="19" t="s">
        <v>0</v>
      </c>
      <c r="C134" s="37">
        <v>12.357</v>
      </c>
      <c r="D134" s="37">
        <v>12.357</v>
      </c>
      <c r="E134" s="25">
        <f>D134/C134*100</f>
        <v>100</v>
      </c>
      <c r="F134" s="37">
        <v>12.357</v>
      </c>
      <c r="G134" s="25">
        <f>F134/C134*100</f>
        <v>100</v>
      </c>
      <c r="H134" s="25"/>
      <c r="I134" s="19"/>
    </row>
    <row r="135" spans="1:9" s="5" customFormat="1" ht="12.75">
      <c r="A135" s="38"/>
      <c r="B135" s="19" t="s">
        <v>1</v>
      </c>
      <c r="C135" s="37">
        <v>1223.396</v>
      </c>
      <c r="D135" s="37">
        <v>1223.396</v>
      </c>
      <c r="E135" s="25">
        <f>D135/C135*100</f>
        <v>100</v>
      </c>
      <c r="F135" s="37">
        <v>1223.396</v>
      </c>
      <c r="G135" s="25">
        <f>F135/C135*100</f>
        <v>100</v>
      </c>
      <c r="H135" s="25"/>
      <c r="I135" s="19"/>
    </row>
    <row r="136" spans="1:9" s="5" customFormat="1" ht="12.75">
      <c r="A136" s="38"/>
      <c r="B136" s="19" t="s">
        <v>2</v>
      </c>
      <c r="C136" s="37"/>
      <c r="D136" s="37"/>
      <c r="E136" s="25"/>
      <c r="F136" s="37"/>
      <c r="G136" s="25"/>
      <c r="H136" s="25"/>
      <c r="I136" s="19"/>
    </row>
    <row r="137" spans="1:9" s="5" customFormat="1" ht="12.75">
      <c r="A137" s="38"/>
      <c r="B137" s="19" t="s">
        <v>3</v>
      </c>
      <c r="C137" s="37"/>
      <c r="D137" s="37"/>
      <c r="E137" s="25"/>
      <c r="F137" s="37"/>
      <c r="G137" s="25"/>
      <c r="H137" s="25"/>
      <c r="I137" s="19"/>
    </row>
    <row r="138" spans="1:9" s="29" customFormat="1" ht="12.75">
      <c r="A138" s="38"/>
      <c r="B138" s="19" t="s">
        <v>36</v>
      </c>
      <c r="C138" s="37"/>
      <c r="D138" s="37"/>
      <c r="E138" s="37"/>
      <c r="F138" s="37"/>
      <c r="G138" s="25"/>
      <c r="H138" s="40"/>
      <c r="I138" s="19"/>
    </row>
    <row r="139" spans="1:9" s="29" customFormat="1" ht="69.75" customHeight="1">
      <c r="A139" s="38"/>
      <c r="B139" s="19" t="s">
        <v>112</v>
      </c>
      <c r="C139" s="37"/>
      <c r="D139" s="37"/>
      <c r="E139" s="37"/>
      <c r="F139" s="37"/>
      <c r="G139" s="25"/>
      <c r="H139" s="40" t="s">
        <v>128</v>
      </c>
      <c r="I139" s="19">
        <v>100</v>
      </c>
    </row>
    <row r="140" spans="1:9" s="29" customFormat="1" ht="12.75">
      <c r="A140" s="38"/>
      <c r="B140" s="19" t="s">
        <v>95</v>
      </c>
      <c r="C140" s="37"/>
      <c r="D140" s="37"/>
      <c r="E140" s="37"/>
      <c r="F140" s="37"/>
      <c r="G140" s="25"/>
      <c r="H140" s="40">
        <v>0.3</v>
      </c>
      <c r="I140" s="38"/>
    </row>
    <row r="141" spans="1:9" s="29" customFormat="1" ht="12.75">
      <c r="A141" s="38"/>
      <c r="B141" s="19" t="s">
        <v>37</v>
      </c>
      <c r="C141" s="37"/>
      <c r="D141" s="37"/>
      <c r="E141" s="37"/>
      <c r="F141" s="37"/>
      <c r="G141" s="25"/>
      <c r="H141" s="40">
        <v>0.3</v>
      </c>
      <c r="I141" s="38"/>
    </row>
    <row r="142" spans="1:9" ht="25.5">
      <c r="A142" s="38">
        <v>13</v>
      </c>
      <c r="B142" s="16" t="s">
        <v>129</v>
      </c>
      <c r="C142" s="36">
        <f>SUM(C144:C147)</f>
        <v>205.98</v>
      </c>
      <c r="D142" s="36">
        <f>SUM(D144:D147)</f>
        <v>205.98</v>
      </c>
      <c r="E142" s="36">
        <f>E144</f>
        <v>100</v>
      </c>
      <c r="F142" s="36">
        <f>SUM(F144:F147)</f>
        <v>205.98</v>
      </c>
      <c r="G142" s="36">
        <f>G144</f>
        <v>100</v>
      </c>
      <c r="H142" s="18"/>
      <c r="I142" s="19"/>
    </row>
    <row r="143" spans="1:9" s="5" customFormat="1" ht="12.75">
      <c r="A143" s="38"/>
      <c r="B143" s="19" t="s">
        <v>5</v>
      </c>
      <c r="C143" s="37"/>
      <c r="D143" s="37"/>
      <c r="E143" s="25"/>
      <c r="F143" s="37"/>
      <c r="G143" s="25"/>
      <c r="H143" s="25"/>
      <c r="I143" s="19"/>
    </row>
    <row r="144" spans="1:9" s="5" customFormat="1" ht="12.75">
      <c r="A144" s="38"/>
      <c r="B144" s="19" t="s">
        <v>0</v>
      </c>
      <c r="C144" s="37">
        <v>2.059</v>
      </c>
      <c r="D144" s="37">
        <v>2.059</v>
      </c>
      <c r="E144" s="25">
        <f>D144/C144*100</f>
        <v>100</v>
      </c>
      <c r="F144" s="37">
        <v>2.059</v>
      </c>
      <c r="G144" s="25">
        <f>F144/C144*100</f>
        <v>100</v>
      </c>
      <c r="H144" s="25"/>
      <c r="I144" s="19"/>
    </row>
    <row r="145" spans="1:9" s="5" customFormat="1" ht="12.75">
      <c r="A145" s="38"/>
      <c r="B145" s="19" t="s">
        <v>1</v>
      </c>
      <c r="C145" s="37">
        <v>203.921</v>
      </c>
      <c r="D145" s="37">
        <v>203.921</v>
      </c>
      <c r="E145" s="25">
        <f>D145/C145*100</f>
        <v>100</v>
      </c>
      <c r="F145" s="37">
        <v>203.921</v>
      </c>
      <c r="G145" s="25">
        <f>F145/C145*100</f>
        <v>100</v>
      </c>
      <c r="H145" s="25"/>
      <c r="I145" s="19"/>
    </row>
    <row r="146" spans="1:9" s="5" customFormat="1" ht="12.75">
      <c r="A146" s="38"/>
      <c r="B146" s="19" t="s">
        <v>2</v>
      </c>
      <c r="C146" s="37"/>
      <c r="D146" s="37"/>
      <c r="E146" s="25"/>
      <c r="F146" s="37"/>
      <c r="G146" s="25"/>
      <c r="H146" s="25"/>
      <c r="I146" s="19"/>
    </row>
    <row r="147" spans="1:9" s="5" customFormat="1" ht="12.75">
      <c r="A147" s="38"/>
      <c r="B147" s="19" t="s">
        <v>3</v>
      </c>
      <c r="C147" s="37"/>
      <c r="D147" s="37"/>
      <c r="E147" s="25"/>
      <c r="F147" s="37"/>
      <c r="G147" s="25"/>
      <c r="H147" s="25"/>
      <c r="I147" s="19"/>
    </row>
    <row r="148" spans="1:9" s="29" customFormat="1" ht="12.75">
      <c r="A148" s="38"/>
      <c r="B148" s="19" t="s">
        <v>36</v>
      </c>
      <c r="C148" s="37"/>
      <c r="D148" s="37"/>
      <c r="E148" s="37"/>
      <c r="F148" s="37"/>
      <c r="G148" s="25"/>
      <c r="H148" s="40"/>
      <c r="I148" s="19"/>
    </row>
    <row r="149" spans="1:9" s="29" customFormat="1" ht="69.75" customHeight="1">
      <c r="A149" s="38"/>
      <c r="B149" s="19" t="s">
        <v>112</v>
      </c>
      <c r="C149" s="37"/>
      <c r="D149" s="37"/>
      <c r="E149" s="37"/>
      <c r="F149" s="37"/>
      <c r="G149" s="25"/>
      <c r="H149" s="40" t="s">
        <v>130</v>
      </c>
      <c r="I149" s="19">
        <v>100</v>
      </c>
    </row>
    <row r="150" spans="1:9" s="29" customFormat="1" ht="12.75">
      <c r="A150" s="38"/>
      <c r="B150" s="19" t="s">
        <v>95</v>
      </c>
      <c r="C150" s="37"/>
      <c r="D150" s="37"/>
      <c r="E150" s="37"/>
      <c r="F150" s="37"/>
      <c r="G150" s="25"/>
      <c r="H150" s="40">
        <v>0.05</v>
      </c>
      <c r="I150" s="38"/>
    </row>
    <row r="151" spans="1:9" s="29" customFormat="1" ht="12.75">
      <c r="A151" s="38"/>
      <c r="B151" s="19" t="s">
        <v>37</v>
      </c>
      <c r="C151" s="37"/>
      <c r="D151" s="37"/>
      <c r="E151" s="37"/>
      <c r="F151" s="37"/>
      <c r="G151" s="25"/>
      <c r="H151" s="40">
        <v>0.05</v>
      </c>
      <c r="I151" s="38"/>
    </row>
    <row r="152" spans="1:9" ht="25.5">
      <c r="A152" s="38">
        <v>14</v>
      </c>
      <c r="B152" s="16" t="s">
        <v>131</v>
      </c>
      <c r="C152" s="36">
        <f>SUM(C154:C157)</f>
        <v>1391.208</v>
      </c>
      <c r="D152" s="36">
        <f>SUM(D154:D157)</f>
        <v>1391.208</v>
      </c>
      <c r="E152" s="36">
        <f>E154</f>
        <v>100</v>
      </c>
      <c r="F152" s="36">
        <f>SUM(F154:F157)</f>
        <v>1391.208</v>
      </c>
      <c r="G152" s="36">
        <f>G154</f>
        <v>100</v>
      </c>
      <c r="H152" s="18"/>
      <c r="I152" s="19"/>
    </row>
    <row r="153" spans="1:9" s="5" customFormat="1" ht="12.75">
      <c r="A153" s="38"/>
      <c r="B153" s="19" t="s">
        <v>5</v>
      </c>
      <c r="C153" s="37"/>
      <c r="D153" s="37"/>
      <c r="E153" s="25"/>
      <c r="F153" s="37"/>
      <c r="G153" s="25"/>
      <c r="H153" s="25"/>
      <c r="I153" s="19"/>
    </row>
    <row r="154" spans="1:9" s="5" customFormat="1" ht="12.75">
      <c r="A154" s="38"/>
      <c r="B154" s="19" t="s">
        <v>0</v>
      </c>
      <c r="C154" s="37">
        <v>13.912</v>
      </c>
      <c r="D154" s="37">
        <v>13.912</v>
      </c>
      <c r="E154" s="25">
        <f>D154/C154*100</f>
        <v>100</v>
      </c>
      <c r="F154" s="37">
        <v>13.912</v>
      </c>
      <c r="G154" s="25">
        <f>F154/C154*100</f>
        <v>100</v>
      </c>
      <c r="H154" s="25"/>
      <c r="I154" s="19"/>
    </row>
    <row r="155" spans="1:9" s="5" customFormat="1" ht="12.75">
      <c r="A155" s="38"/>
      <c r="B155" s="19" t="s">
        <v>1</v>
      </c>
      <c r="C155" s="37">
        <v>1377.296</v>
      </c>
      <c r="D155" s="37">
        <v>1377.296</v>
      </c>
      <c r="E155" s="25">
        <f>D155/C155*100</f>
        <v>100</v>
      </c>
      <c r="F155" s="37">
        <v>1377.296</v>
      </c>
      <c r="G155" s="25">
        <f>F155/C155*100</f>
        <v>100</v>
      </c>
      <c r="H155" s="25"/>
      <c r="I155" s="19"/>
    </row>
    <row r="156" spans="1:9" s="5" customFormat="1" ht="12.75">
      <c r="A156" s="38"/>
      <c r="B156" s="19" t="s">
        <v>2</v>
      </c>
      <c r="C156" s="37"/>
      <c r="D156" s="37"/>
      <c r="E156" s="25"/>
      <c r="F156" s="37"/>
      <c r="G156" s="25"/>
      <c r="H156" s="25"/>
      <c r="I156" s="19"/>
    </row>
    <row r="157" spans="1:9" s="5" customFormat="1" ht="12.75">
      <c r="A157" s="38"/>
      <c r="B157" s="19" t="s">
        <v>3</v>
      </c>
      <c r="C157" s="37"/>
      <c r="D157" s="37"/>
      <c r="E157" s="25"/>
      <c r="F157" s="37"/>
      <c r="G157" s="25"/>
      <c r="H157" s="25"/>
      <c r="I157" s="19"/>
    </row>
    <row r="158" spans="1:9" s="29" customFormat="1" ht="12.75">
      <c r="A158" s="38"/>
      <c r="B158" s="19" t="s">
        <v>36</v>
      </c>
      <c r="C158" s="37"/>
      <c r="D158" s="37"/>
      <c r="E158" s="37"/>
      <c r="F158" s="37"/>
      <c r="G158" s="25"/>
      <c r="H158" s="40"/>
      <c r="I158" s="19"/>
    </row>
    <row r="159" spans="1:9" s="29" customFormat="1" ht="69.75" customHeight="1">
      <c r="A159" s="38"/>
      <c r="B159" s="19" t="s">
        <v>112</v>
      </c>
      <c r="C159" s="37"/>
      <c r="D159" s="37"/>
      <c r="E159" s="37"/>
      <c r="F159" s="37"/>
      <c r="G159" s="25"/>
      <c r="H159" s="40" t="s">
        <v>132</v>
      </c>
      <c r="I159" s="19">
        <v>100</v>
      </c>
    </row>
    <row r="160" spans="1:9" s="29" customFormat="1" ht="12.75">
      <c r="A160" s="38"/>
      <c r="B160" s="19" t="s">
        <v>95</v>
      </c>
      <c r="C160" s="37"/>
      <c r="D160" s="37"/>
      <c r="E160" s="37"/>
      <c r="F160" s="37"/>
      <c r="G160" s="25"/>
      <c r="H160" s="40">
        <v>1.5</v>
      </c>
      <c r="I160" s="38"/>
    </row>
    <row r="161" spans="1:9" s="29" customFormat="1" ht="12.75">
      <c r="A161" s="38"/>
      <c r="B161" s="19" t="s">
        <v>37</v>
      </c>
      <c r="C161" s="37"/>
      <c r="D161" s="37"/>
      <c r="E161" s="37"/>
      <c r="F161" s="37"/>
      <c r="G161" s="25"/>
      <c r="H161" s="40">
        <v>1.5</v>
      </c>
      <c r="I161" s="38"/>
    </row>
    <row r="162" spans="1:9" ht="25.5">
      <c r="A162" s="38">
        <v>15</v>
      </c>
      <c r="B162" s="16" t="s">
        <v>133</v>
      </c>
      <c r="C162" s="36">
        <f>SUM(C164:C167)</f>
        <v>1345</v>
      </c>
      <c r="D162" s="36">
        <f>D164</f>
        <v>1345</v>
      </c>
      <c r="E162" s="36">
        <f>E164</f>
        <v>100</v>
      </c>
      <c r="F162" s="36">
        <f>F164</f>
        <v>1345</v>
      </c>
      <c r="G162" s="36">
        <f>G164</f>
        <v>100</v>
      </c>
      <c r="H162" s="18"/>
      <c r="I162" s="19"/>
    </row>
    <row r="163" spans="1:9" s="5" customFormat="1" ht="12.75">
      <c r="A163" s="38"/>
      <c r="B163" s="19" t="s">
        <v>5</v>
      </c>
      <c r="C163" s="37"/>
      <c r="D163" s="37"/>
      <c r="E163" s="25"/>
      <c r="F163" s="37"/>
      <c r="G163" s="25"/>
      <c r="H163" s="25"/>
      <c r="I163" s="19"/>
    </row>
    <row r="164" spans="1:9" s="5" customFormat="1" ht="12.75">
      <c r="A164" s="38"/>
      <c r="B164" s="19" t="s">
        <v>0</v>
      </c>
      <c r="C164" s="37">
        <v>1345</v>
      </c>
      <c r="D164" s="37">
        <v>1345</v>
      </c>
      <c r="E164" s="25">
        <f>D164/C164*100</f>
        <v>100</v>
      </c>
      <c r="F164" s="37">
        <v>1345</v>
      </c>
      <c r="G164" s="25">
        <f>F164/C164*100</f>
        <v>100</v>
      </c>
      <c r="H164" s="25"/>
      <c r="I164" s="19"/>
    </row>
    <row r="165" spans="1:9" s="5" customFormat="1" ht="12.75">
      <c r="A165" s="38"/>
      <c r="B165" s="19" t="s">
        <v>1</v>
      </c>
      <c r="C165" s="37"/>
      <c r="D165" s="37"/>
      <c r="E165" s="25"/>
      <c r="F165" s="37"/>
      <c r="G165" s="25"/>
      <c r="H165" s="25"/>
      <c r="I165" s="19"/>
    </row>
    <row r="166" spans="1:9" s="5" customFormat="1" ht="12.75">
      <c r="A166" s="38"/>
      <c r="B166" s="19" t="s">
        <v>2</v>
      </c>
      <c r="C166" s="37"/>
      <c r="D166" s="37"/>
      <c r="E166" s="25"/>
      <c r="F166" s="37"/>
      <c r="G166" s="25"/>
      <c r="H166" s="25"/>
      <c r="I166" s="19"/>
    </row>
    <row r="167" spans="1:9" s="5" customFormat="1" ht="12.75">
      <c r="A167" s="38"/>
      <c r="B167" s="19" t="s">
        <v>3</v>
      </c>
      <c r="C167" s="37"/>
      <c r="D167" s="37"/>
      <c r="E167" s="25"/>
      <c r="F167" s="37"/>
      <c r="G167" s="25"/>
      <c r="H167" s="25"/>
      <c r="I167" s="19"/>
    </row>
    <row r="168" spans="1:9" s="29" customFormat="1" ht="12.75">
      <c r="A168" s="38"/>
      <c r="B168" s="19" t="s">
        <v>36</v>
      </c>
      <c r="C168" s="37"/>
      <c r="D168" s="37"/>
      <c r="E168" s="37"/>
      <c r="F168" s="37"/>
      <c r="G168" s="25"/>
      <c r="H168" s="40"/>
      <c r="I168" s="19"/>
    </row>
    <row r="169" spans="1:9" s="29" customFormat="1" ht="69.75" customHeight="1">
      <c r="A169" s="38"/>
      <c r="B169" s="19" t="s">
        <v>85</v>
      </c>
      <c r="C169" s="37"/>
      <c r="D169" s="37"/>
      <c r="E169" s="37"/>
      <c r="F169" s="37"/>
      <c r="G169" s="25"/>
      <c r="H169" s="40" t="s">
        <v>134</v>
      </c>
      <c r="I169" s="19">
        <v>100</v>
      </c>
    </row>
    <row r="170" spans="1:9" s="29" customFormat="1" ht="12.75">
      <c r="A170" s="38"/>
      <c r="B170" s="19" t="s">
        <v>95</v>
      </c>
      <c r="C170" s="37"/>
      <c r="D170" s="37"/>
      <c r="E170" s="37"/>
      <c r="F170" s="37"/>
      <c r="G170" s="25"/>
      <c r="H170" s="40">
        <v>1</v>
      </c>
      <c r="I170" s="38"/>
    </row>
    <row r="171" spans="1:9" s="29" customFormat="1" ht="12.75">
      <c r="A171" s="38"/>
      <c r="B171" s="19" t="s">
        <v>37</v>
      </c>
      <c r="C171" s="37"/>
      <c r="D171" s="37"/>
      <c r="E171" s="37"/>
      <c r="F171" s="37"/>
      <c r="G171" s="25"/>
      <c r="H171" s="40">
        <v>1</v>
      </c>
      <c r="I171" s="38"/>
    </row>
    <row r="172" spans="1:9" ht="25.5">
      <c r="A172" s="38"/>
      <c r="B172" s="16" t="s">
        <v>86</v>
      </c>
      <c r="C172" s="36">
        <f>C174</f>
        <v>1000</v>
      </c>
      <c r="D172" s="36">
        <f>D174</f>
        <v>996.74</v>
      </c>
      <c r="E172" s="65">
        <f>E174</f>
        <v>99.67399999999999</v>
      </c>
      <c r="F172" s="36">
        <f>F174</f>
        <v>996.74</v>
      </c>
      <c r="G172" s="65">
        <f>G174</f>
        <v>99.67399999999999</v>
      </c>
      <c r="H172" s="18"/>
      <c r="I172" s="19"/>
    </row>
    <row r="173" spans="1:9" s="5" customFormat="1" ht="12.75">
      <c r="A173" s="38"/>
      <c r="B173" s="19" t="s">
        <v>5</v>
      </c>
      <c r="C173" s="37"/>
      <c r="D173" s="37"/>
      <c r="E173" s="25"/>
      <c r="F173" s="37"/>
      <c r="G173" s="25"/>
      <c r="H173" s="25"/>
      <c r="I173" s="19"/>
    </row>
    <row r="174" spans="1:9" s="5" customFormat="1" ht="12.75">
      <c r="A174" s="38"/>
      <c r="B174" s="19" t="s">
        <v>0</v>
      </c>
      <c r="C174" s="37">
        <v>1000</v>
      </c>
      <c r="D174" s="37">
        <v>996.74</v>
      </c>
      <c r="E174" s="59">
        <f>D174/C174*100</f>
        <v>99.67399999999999</v>
      </c>
      <c r="F174" s="37">
        <v>996.74</v>
      </c>
      <c r="G174" s="25">
        <f>F174/C174*100</f>
        <v>99.67399999999999</v>
      </c>
      <c r="H174" s="25"/>
      <c r="I174" s="19"/>
    </row>
    <row r="175" spans="1:9" s="5" customFormat="1" ht="12.75">
      <c r="A175" s="38"/>
      <c r="B175" s="19" t="s">
        <v>1</v>
      </c>
      <c r="C175" s="37"/>
      <c r="D175" s="37"/>
      <c r="E175" s="25"/>
      <c r="F175" s="37"/>
      <c r="G175" s="25"/>
      <c r="H175" s="25"/>
      <c r="I175" s="19"/>
    </row>
    <row r="176" spans="1:9" s="5" customFormat="1" ht="12.75">
      <c r="A176" s="38"/>
      <c r="B176" s="19" t="s">
        <v>2</v>
      </c>
      <c r="C176" s="37"/>
      <c r="D176" s="37"/>
      <c r="E176" s="25"/>
      <c r="F176" s="37"/>
      <c r="G176" s="25"/>
      <c r="H176" s="25"/>
      <c r="I176" s="19"/>
    </row>
    <row r="177" spans="1:9" s="5" customFormat="1" ht="12.75">
      <c r="A177" s="38"/>
      <c r="B177" s="19" t="s">
        <v>3</v>
      </c>
      <c r="C177" s="37"/>
      <c r="D177" s="37"/>
      <c r="E177" s="25"/>
      <c r="F177" s="37"/>
      <c r="G177" s="25"/>
      <c r="H177" s="25"/>
      <c r="I177" s="19"/>
    </row>
    <row r="178" spans="1:9" s="29" customFormat="1" ht="12.75">
      <c r="A178" s="38"/>
      <c r="B178" s="19" t="s">
        <v>36</v>
      </c>
      <c r="C178" s="37"/>
      <c r="D178" s="37"/>
      <c r="E178" s="37"/>
      <c r="F178" s="37"/>
      <c r="G178" s="25"/>
      <c r="H178" s="40"/>
      <c r="I178" s="19"/>
    </row>
    <row r="179" spans="1:9" ht="38.25">
      <c r="A179" s="38">
        <v>1</v>
      </c>
      <c r="B179" s="16" t="s">
        <v>87</v>
      </c>
      <c r="C179" s="36">
        <f>C181</f>
        <v>1000</v>
      </c>
      <c r="D179" s="36">
        <f>D181</f>
        <v>996.74</v>
      </c>
      <c r="E179" s="65">
        <f>E181</f>
        <v>99.67399999999999</v>
      </c>
      <c r="F179" s="36">
        <f>F181</f>
        <v>996.7402</v>
      </c>
      <c r="G179" s="65">
        <f>G181</f>
        <v>99.67402</v>
      </c>
      <c r="H179" s="18"/>
      <c r="I179" s="19"/>
    </row>
    <row r="180" spans="1:9" s="5" customFormat="1" ht="12.75">
      <c r="A180" s="38"/>
      <c r="B180" s="19" t="s">
        <v>5</v>
      </c>
      <c r="C180" s="37"/>
      <c r="D180" s="37"/>
      <c r="E180" s="25"/>
      <c r="F180" s="37"/>
      <c r="G180" s="25"/>
      <c r="H180" s="25"/>
      <c r="I180" s="19"/>
    </row>
    <row r="181" spans="1:9" s="5" customFormat="1" ht="12.75">
      <c r="A181" s="38"/>
      <c r="B181" s="19" t="s">
        <v>0</v>
      </c>
      <c r="C181" s="37">
        <v>1000</v>
      </c>
      <c r="D181" s="37">
        <v>996.74</v>
      </c>
      <c r="E181" s="59">
        <f>D181/C181*100</f>
        <v>99.67399999999999</v>
      </c>
      <c r="F181" s="37">
        <v>996.7402</v>
      </c>
      <c r="G181" s="25">
        <f>F181/C181*100</f>
        <v>99.67402</v>
      </c>
      <c r="H181" s="25"/>
      <c r="I181" s="19"/>
    </row>
    <row r="182" spans="1:9" s="5" customFormat="1" ht="12.75">
      <c r="A182" s="38"/>
      <c r="B182" s="19" t="s">
        <v>1</v>
      </c>
      <c r="C182" s="37"/>
      <c r="D182" s="37"/>
      <c r="E182" s="25"/>
      <c r="F182" s="37"/>
      <c r="G182" s="25"/>
      <c r="H182" s="25"/>
      <c r="I182" s="19"/>
    </row>
    <row r="183" spans="1:9" s="5" customFormat="1" ht="12.75">
      <c r="A183" s="38"/>
      <c r="B183" s="19" t="s">
        <v>2</v>
      </c>
      <c r="C183" s="37"/>
      <c r="D183" s="37"/>
      <c r="E183" s="25"/>
      <c r="F183" s="37"/>
      <c r="G183" s="25"/>
      <c r="H183" s="25"/>
      <c r="I183" s="19"/>
    </row>
    <row r="184" spans="1:9" s="5" customFormat="1" ht="12.75">
      <c r="A184" s="38"/>
      <c r="B184" s="19" t="s">
        <v>3</v>
      </c>
      <c r="C184" s="37"/>
      <c r="D184" s="37"/>
      <c r="E184" s="25"/>
      <c r="F184" s="37"/>
      <c r="G184" s="25"/>
      <c r="H184" s="25"/>
      <c r="I184" s="19"/>
    </row>
    <row r="185" spans="1:9" s="29" customFormat="1" ht="12.75">
      <c r="A185" s="38"/>
      <c r="B185" s="19" t="s">
        <v>36</v>
      </c>
      <c r="C185" s="37"/>
      <c r="D185" s="37"/>
      <c r="E185" s="37"/>
      <c r="F185" s="37"/>
      <c r="G185" s="25"/>
      <c r="H185" s="40"/>
      <c r="I185" s="19"/>
    </row>
    <row r="186" spans="1:9" s="29" customFormat="1" ht="78.75" customHeight="1">
      <c r="A186" s="38"/>
      <c r="B186" s="40" t="s">
        <v>81</v>
      </c>
      <c r="C186" s="37"/>
      <c r="D186" s="37"/>
      <c r="E186" s="37"/>
      <c r="F186" s="37"/>
      <c r="G186" s="25"/>
      <c r="H186" s="40" t="s">
        <v>93</v>
      </c>
      <c r="I186" s="19">
        <v>100</v>
      </c>
    </row>
    <row r="187" spans="1:9" s="29" customFormat="1" ht="12.75">
      <c r="A187" s="38"/>
      <c r="B187" s="19" t="s">
        <v>95</v>
      </c>
      <c r="C187" s="37"/>
      <c r="D187" s="37"/>
      <c r="E187" s="37"/>
      <c r="F187" s="37"/>
      <c r="G187" s="25"/>
      <c r="H187" s="40">
        <v>91</v>
      </c>
      <c r="I187" s="38"/>
    </row>
    <row r="188" spans="1:9" s="29" customFormat="1" ht="12.75">
      <c r="A188" s="38"/>
      <c r="B188" s="19" t="s">
        <v>37</v>
      </c>
      <c r="C188" s="37"/>
      <c r="D188" s="37"/>
      <c r="E188" s="37"/>
      <c r="F188" s="37"/>
      <c r="G188" s="25"/>
      <c r="H188" s="40">
        <v>91</v>
      </c>
      <c r="I188" s="38"/>
    </row>
    <row r="189" spans="1:9" ht="39.75" customHeight="1">
      <c r="A189" s="77" t="s">
        <v>135</v>
      </c>
      <c r="B189" s="77"/>
      <c r="C189" s="77"/>
      <c r="D189" s="77"/>
      <c r="E189" s="77"/>
      <c r="F189" s="77"/>
      <c r="G189" s="77"/>
      <c r="H189" s="77"/>
      <c r="I189" s="77"/>
    </row>
    <row r="191" ht="15.75" hidden="1" outlineLevel="1"/>
    <row r="192" ht="15.75" hidden="1" outlineLevel="1"/>
    <row r="193" ht="15.75" hidden="1" outlineLevel="1"/>
    <row r="194" ht="15.75" hidden="1" outlineLevel="1"/>
    <row r="195" ht="15.75" hidden="1" outlineLevel="1"/>
    <row r="196" ht="15.75" hidden="1" outlineLevel="1"/>
    <row r="197" ht="15.75" hidden="1" outlineLevel="1"/>
    <row r="198" ht="15.75" hidden="1" outlineLevel="1"/>
    <row r="199" ht="15.75" hidden="1" outlineLevel="1"/>
    <row r="200" ht="15.75" hidden="1" outlineLevel="1"/>
    <row r="201" ht="15.75" hidden="1" outlineLevel="1"/>
    <row r="202" ht="15.75" hidden="1" outlineLevel="1"/>
    <row r="203" spans="3:7" ht="31.5" hidden="1" outlineLevel="1">
      <c r="C203" s="4" t="s">
        <v>69</v>
      </c>
      <c r="D203" s="4" t="s">
        <v>1</v>
      </c>
      <c r="F203" s="12" t="s">
        <v>70</v>
      </c>
      <c r="G203" s="12" t="s">
        <v>75</v>
      </c>
    </row>
    <row r="204" ht="15.75" hidden="1" outlineLevel="1">
      <c r="F204" s="56"/>
    </row>
    <row r="205" spans="2:6" ht="15.75" hidden="1" outlineLevel="1">
      <c r="B205" s="4" t="s">
        <v>63</v>
      </c>
      <c r="F205" s="56"/>
    </row>
    <row r="206" ht="15.75" hidden="1" outlineLevel="1">
      <c r="F206" s="56"/>
    </row>
    <row r="207" spans="3:6" ht="31.5" hidden="1" outlineLevel="1">
      <c r="C207" s="4" t="s">
        <v>78</v>
      </c>
      <c r="E207" s="4" t="s">
        <v>79</v>
      </c>
      <c r="F207" s="56"/>
    </row>
    <row r="208" spans="3:6" ht="15.75" hidden="1" outlineLevel="1">
      <c r="C208" s="54"/>
      <c r="F208" s="56"/>
    </row>
    <row r="209" spans="2:6" ht="15.75" hidden="1" outlineLevel="1">
      <c r="B209" s="6" t="s">
        <v>65</v>
      </c>
      <c r="C209" s="54"/>
      <c r="F209" s="56"/>
    </row>
    <row r="210" spans="2:6" ht="15.75" hidden="1" outlineLevel="1">
      <c r="B210" s="4" t="s">
        <v>59</v>
      </c>
      <c r="C210" s="55">
        <v>149600</v>
      </c>
      <c r="E210" s="55">
        <v>149600</v>
      </c>
      <c r="F210" s="56">
        <v>149600</v>
      </c>
    </row>
    <row r="211" spans="2:6" ht="15.75" hidden="1" outlineLevel="1">
      <c r="B211" s="4" t="s">
        <v>61</v>
      </c>
      <c r="C211" s="55">
        <v>400050</v>
      </c>
      <c r="D211" s="58">
        <f>SUM(C210:C213)</f>
        <v>772997.6499999999</v>
      </c>
      <c r="E211" s="55">
        <v>400050</v>
      </c>
      <c r="F211" s="56"/>
    </row>
    <row r="212" spans="2:8" ht="15.75" hidden="1" outlineLevel="1">
      <c r="B212" s="4" t="s">
        <v>62</v>
      </c>
      <c r="C212" s="55">
        <v>22889.09</v>
      </c>
      <c r="E212" s="55">
        <v>22889.09</v>
      </c>
      <c r="F212" s="56">
        <v>251552</v>
      </c>
      <c r="H212" s="4" t="s">
        <v>76</v>
      </c>
    </row>
    <row r="213" spans="2:8" ht="15.75" hidden="1" outlineLevel="1">
      <c r="B213" s="4" t="s">
        <v>71</v>
      </c>
      <c r="C213" s="55">
        <v>200458.56</v>
      </c>
      <c r="E213" s="55">
        <v>200458.56</v>
      </c>
      <c r="F213" s="56">
        <v>400917.12</v>
      </c>
      <c r="H213" s="4" t="s">
        <v>76</v>
      </c>
    </row>
    <row r="214" spans="3:6" ht="15.75" hidden="1" outlineLevel="1">
      <c r="C214" s="54"/>
      <c r="E214" s="54"/>
      <c r="F214" s="56"/>
    </row>
    <row r="215" spans="2:7" ht="15.75" hidden="1" outlineLevel="1">
      <c r="B215" s="6" t="s">
        <v>66</v>
      </c>
      <c r="C215" s="54"/>
      <c r="E215" s="54"/>
      <c r="F215" s="56"/>
      <c r="G215" s="12" t="s">
        <v>80</v>
      </c>
    </row>
    <row r="216" spans="2:7" ht="47.25" hidden="1" outlineLevel="1">
      <c r="B216" s="4" t="s">
        <v>77</v>
      </c>
      <c r="C216" s="55">
        <v>3275379.39</v>
      </c>
      <c r="D216" s="58">
        <f>SUM(C216:C220)</f>
        <v>3358390.5</v>
      </c>
      <c r="E216" s="55">
        <v>3275379.39</v>
      </c>
      <c r="F216" s="56">
        <v>3275379.39</v>
      </c>
      <c r="G216" s="12">
        <v>1744</v>
      </c>
    </row>
    <row r="217" spans="2:7" ht="15.75" hidden="1" outlineLevel="1">
      <c r="B217" s="4" t="s">
        <v>67</v>
      </c>
      <c r="C217" s="54"/>
      <c r="E217" s="55">
        <v>429138.99</v>
      </c>
      <c r="F217" s="56">
        <v>7408930.19</v>
      </c>
      <c r="G217" s="12">
        <v>1510</v>
      </c>
    </row>
    <row r="218" spans="2:7" ht="15.75" hidden="1" outlineLevel="1">
      <c r="B218" s="4" t="s">
        <v>68</v>
      </c>
      <c r="C218" s="55">
        <v>17742</v>
      </c>
      <c r="E218" s="55">
        <v>17742</v>
      </c>
      <c r="F218" s="56">
        <v>1774176.54</v>
      </c>
      <c r="G218" s="12">
        <v>510</v>
      </c>
    </row>
    <row r="219" spans="2:7" ht="15.75" hidden="1" outlineLevel="1">
      <c r="B219" s="4" t="s">
        <v>74</v>
      </c>
      <c r="C219" s="55">
        <v>9769.11</v>
      </c>
      <c r="E219" s="55">
        <v>9769.11</v>
      </c>
      <c r="F219" s="56">
        <v>976911</v>
      </c>
      <c r="G219" s="12">
        <v>300</v>
      </c>
    </row>
    <row r="220" spans="2:6" ht="15.75" hidden="1" outlineLevel="1">
      <c r="B220" s="4" t="s">
        <v>58</v>
      </c>
      <c r="C220" s="55">
        <v>55500</v>
      </c>
      <c r="E220" s="55">
        <v>55500</v>
      </c>
      <c r="F220" s="56"/>
    </row>
    <row r="221" spans="3:6" ht="15.75" hidden="1" outlineLevel="1">
      <c r="C221" s="54"/>
      <c r="E221" s="54"/>
      <c r="F221" s="56"/>
    </row>
    <row r="222" spans="3:6" ht="15.75" hidden="1" outlineLevel="1">
      <c r="C222" s="54"/>
      <c r="E222" s="54"/>
      <c r="F222" s="56"/>
    </row>
    <row r="223" spans="2:6" ht="15.75" hidden="1" outlineLevel="1">
      <c r="B223" s="6" t="s">
        <v>73</v>
      </c>
      <c r="C223" s="54"/>
      <c r="E223" s="54"/>
      <c r="F223" s="56"/>
    </row>
    <row r="224" spans="2:6" ht="31.5" hidden="1" outlineLevel="1">
      <c r="B224" s="4" t="s">
        <v>64</v>
      </c>
      <c r="C224" s="55">
        <v>25247.2</v>
      </c>
      <c r="D224" s="58">
        <f>SUM(C224:C227)</f>
        <v>43718.2</v>
      </c>
      <c r="E224" s="55">
        <v>25247.2</v>
      </c>
      <c r="F224" s="56"/>
    </row>
    <row r="225" spans="2:6" ht="15.75" hidden="1" outlineLevel="1">
      <c r="B225" s="4" t="s">
        <v>60</v>
      </c>
      <c r="C225" s="55">
        <v>5977</v>
      </c>
      <c r="E225" s="55">
        <v>5977</v>
      </c>
      <c r="F225" s="56"/>
    </row>
    <row r="226" spans="2:6" ht="15.75" hidden="1" outlineLevel="1">
      <c r="B226" s="4" t="s">
        <v>60</v>
      </c>
      <c r="C226" s="55">
        <v>5645</v>
      </c>
      <c r="E226" s="55">
        <v>5645</v>
      </c>
      <c r="F226" s="56"/>
    </row>
    <row r="227" spans="2:6" ht="15.75" hidden="1" outlineLevel="1">
      <c r="B227" s="4" t="s">
        <v>60</v>
      </c>
      <c r="C227" s="55">
        <v>6849</v>
      </c>
      <c r="E227" s="55">
        <v>6849</v>
      </c>
      <c r="F227" s="56"/>
    </row>
    <row r="228" spans="3:6" ht="15.75" hidden="1" outlineLevel="1">
      <c r="C228" s="54"/>
      <c r="F228" s="56"/>
    </row>
    <row r="229" spans="3:6" ht="15.75" hidden="1" outlineLevel="1">
      <c r="C229" s="54"/>
      <c r="F229" s="56"/>
    </row>
    <row r="230" spans="3:6" ht="15.75" hidden="1" outlineLevel="1">
      <c r="C230" s="54"/>
      <c r="F230" s="56"/>
    </row>
    <row r="231" ht="15.75" hidden="1" outlineLevel="1">
      <c r="C231" s="54"/>
    </row>
    <row r="232" ht="15.75" hidden="1" outlineLevel="1">
      <c r="C232" s="54"/>
    </row>
    <row r="233" spans="2:6" ht="15.75" hidden="1" outlineLevel="1">
      <c r="B233" s="4" t="s">
        <v>72</v>
      </c>
      <c r="C233" s="55">
        <v>799949</v>
      </c>
      <c r="F233" s="56">
        <v>800000</v>
      </c>
    </row>
    <row r="234" ht="15.75" hidden="1" outlineLevel="1"/>
    <row r="235" ht="15.75" hidden="1" outlineLevel="1"/>
    <row r="236" spans="3:5" ht="15.75" hidden="1" outlineLevel="1">
      <c r="C236" s="57">
        <f>SUM(C210:C235)</f>
        <v>4975055.35</v>
      </c>
      <c r="D236" s="57">
        <f>SUM(D210:D235)</f>
        <v>4175106.35</v>
      </c>
      <c r="E236" s="57">
        <f>SUM(E210:E235)</f>
        <v>4604245.340000001</v>
      </c>
    </row>
    <row r="237" ht="15.75" hidden="1" outlineLevel="1"/>
    <row r="238" ht="15.75" collapsed="1"/>
  </sheetData>
  <sheetProtection/>
  <mergeCells count="9">
    <mergeCell ref="A189:I189"/>
    <mergeCell ref="H3:H4"/>
    <mergeCell ref="A1:I1"/>
    <mergeCell ref="A3:A4"/>
    <mergeCell ref="B3:B4"/>
    <mergeCell ref="C3:C4"/>
    <mergeCell ref="I3:I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6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:F6"/>
    </sheetView>
  </sheetViews>
  <sheetFormatPr defaultColWidth="9.00390625" defaultRowHeight="12.75"/>
  <cols>
    <col min="1" max="1" width="6.25390625" style="32" customWidth="1"/>
    <col min="2" max="2" width="41.625" style="4" customWidth="1"/>
    <col min="3" max="3" width="19.00390625" style="12" customWidth="1"/>
    <col min="4" max="4" width="14.25390625" style="12" customWidth="1"/>
    <col min="5" max="5" width="14.375" style="5" customWidth="1"/>
    <col min="6" max="6" width="13.25390625" style="12" customWidth="1"/>
    <col min="7" max="7" width="14.25390625" style="12" customWidth="1"/>
    <col min="8" max="8" width="17.125" style="4" customWidth="1"/>
    <col min="9" max="9" width="18.375" style="4" customWidth="1"/>
    <col min="10" max="16384" width="9.125" style="4" customWidth="1"/>
  </cols>
  <sheetData>
    <row r="1" spans="1:9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</row>
    <row r="3" spans="1:9" s="23" customFormat="1" ht="29.25" customHeight="1">
      <c r="A3" s="81" t="s">
        <v>26</v>
      </c>
      <c r="B3" s="81" t="s">
        <v>27</v>
      </c>
      <c r="C3" s="81" t="s">
        <v>28</v>
      </c>
      <c r="D3" s="82" t="s">
        <v>29</v>
      </c>
      <c r="E3" s="83"/>
      <c r="F3" s="81" t="s">
        <v>30</v>
      </c>
      <c r="G3" s="81"/>
      <c r="H3" s="81" t="s">
        <v>32</v>
      </c>
      <c r="I3" s="81" t="s">
        <v>33</v>
      </c>
    </row>
    <row r="4" spans="1:9" s="14" customFormat="1" ht="50.25" customHeight="1">
      <c r="A4" s="81"/>
      <c r="B4" s="81"/>
      <c r="C4" s="81"/>
      <c r="D4" s="24" t="s">
        <v>34</v>
      </c>
      <c r="E4" s="24" t="s">
        <v>31</v>
      </c>
      <c r="F4" s="24" t="s">
        <v>34</v>
      </c>
      <c r="G4" s="24" t="s">
        <v>31</v>
      </c>
      <c r="H4" s="81"/>
      <c r="I4" s="81"/>
    </row>
    <row r="5" spans="1:9" s="20" customFormat="1" ht="68.25" customHeight="1">
      <c r="A5" s="38"/>
      <c r="B5" s="13" t="s">
        <v>40</v>
      </c>
      <c r="C5" s="36">
        <f>SUM(C6:C10)</f>
        <v>40</v>
      </c>
      <c r="D5" s="36">
        <f>SUM(D6:D10)</f>
        <v>40</v>
      </c>
      <c r="E5" s="51">
        <f>D5/C5*100</f>
        <v>100</v>
      </c>
      <c r="F5" s="36">
        <f>SUM(F6:F10)</f>
        <v>40</v>
      </c>
      <c r="G5" s="51">
        <f>F5/C5*100</f>
        <v>100</v>
      </c>
      <c r="H5" s="13"/>
      <c r="I5" s="13"/>
    </row>
    <row r="6" spans="1:9" s="5" customFormat="1" ht="12.75">
      <c r="A6" s="31"/>
      <c r="B6" s="1" t="s">
        <v>4</v>
      </c>
      <c r="C6" s="37"/>
      <c r="D6" s="37"/>
      <c r="E6" s="53"/>
      <c r="F6" s="37"/>
      <c r="G6" s="53"/>
      <c r="H6" s="1"/>
      <c r="I6" s="1"/>
    </row>
    <row r="7" spans="1:9" s="5" customFormat="1" ht="12.75">
      <c r="A7" s="31"/>
      <c r="B7" s="1" t="s">
        <v>0</v>
      </c>
      <c r="C7" s="37">
        <f aca="true" t="shared" si="0" ref="C7:D9">C14</f>
        <v>40</v>
      </c>
      <c r="D7" s="37">
        <f t="shared" si="0"/>
        <v>40</v>
      </c>
      <c r="E7" s="53">
        <f>D7/C7*100</f>
        <v>100</v>
      </c>
      <c r="F7" s="37">
        <f>F14</f>
        <v>40</v>
      </c>
      <c r="G7" s="53">
        <f>F7/C7*100</f>
        <v>100</v>
      </c>
      <c r="H7" s="1"/>
      <c r="I7" s="1"/>
    </row>
    <row r="8" spans="1:9" s="5" customFormat="1" ht="12.75">
      <c r="A8" s="31"/>
      <c r="B8" s="1" t="s">
        <v>1</v>
      </c>
      <c r="C8" s="37">
        <f t="shared" si="0"/>
        <v>0</v>
      </c>
      <c r="D8" s="37">
        <f t="shared" si="0"/>
        <v>0</v>
      </c>
      <c r="E8" s="53"/>
      <c r="F8" s="37"/>
      <c r="G8" s="53"/>
      <c r="H8" s="1"/>
      <c r="I8" s="1"/>
    </row>
    <row r="9" spans="1:9" s="5" customFormat="1" ht="12.75">
      <c r="A9" s="31"/>
      <c r="B9" s="1" t="s">
        <v>2</v>
      </c>
      <c r="C9" s="37">
        <f t="shared" si="0"/>
        <v>0</v>
      </c>
      <c r="D9" s="37">
        <f t="shared" si="0"/>
        <v>0</v>
      </c>
      <c r="E9" s="53"/>
      <c r="F9" s="37"/>
      <c r="G9" s="53"/>
      <c r="H9" s="1"/>
      <c r="I9" s="1"/>
    </row>
    <row r="10" spans="1:9" s="5" customFormat="1" ht="12.75">
      <c r="A10" s="31"/>
      <c r="B10" s="1" t="s">
        <v>3</v>
      </c>
      <c r="C10" s="37"/>
      <c r="D10" s="37">
        <f>D17</f>
        <v>0</v>
      </c>
      <c r="E10" s="53"/>
      <c r="F10" s="37"/>
      <c r="G10" s="53"/>
      <c r="H10" s="1"/>
      <c r="I10" s="1"/>
    </row>
    <row r="11" spans="1:9" s="5" customFormat="1" ht="25.5">
      <c r="A11" s="31"/>
      <c r="B11" s="19" t="s">
        <v>35</v>
      </c>
      <c r="C11" s="37"/>
      <c r="D11" s="37"/>
      <c r="E11" s="53"/>
      <c r="F11" s="37"/>
      <c r="G11" s="53"/>
      <c r="H11" s="1"/>
      <c r="I11" s="1"/>
    </row>
    <row r="12" spans="1:9" ht="38.25">
      <c r="A12" s="31">
        <v>1</v>
      </c>
      <c r="B12" s="16" t="s">
        <v>6</v>
      </c>
      <c r="C12" s="36">
        <f>SUM(C14:C17)</f>
        <v>40</v>
      </c>
      <c r="D12" s="36">
        <f>SUM(D14:D17)</f>
        <v>40</v>
      </c>
      <c r="E12" s="53">
        <f>D12/C12*100</f>
        <v>100</v>
      </c>
      <c r="F12" s="36">
        <f>SUM(F14:F17)</f>
        <v>40</v>
      </c>
      <c r="G12" s="53">
        <f>F12/C12*100</f>
        <v>100</v>
      </c>
      <c r="H12" s="41"/>
      <c r="I12" s="41"/>
    </row>
    <row r="13" spans="1:9" s="5" customFormat="1" ht="12.75">
      <c r="A13" s="31"/>
      <c r="B13" s="1" t="s">
        <v>5</v>
      </c>
      <c r="C13" s="37"/>
      <c r="D13" s="37"/>
      <c r="E13" s="53"/>
      <c r="F13" s="37"/>
      <c r="G13" s="53"/>
      <c r="H13" s="1"/>
      <c r="I13" s="1"/>
    </row>
    <row r="14" spans="1:9" s="5" customFormat="1" ht="12.75">
      <c r="A14" s="31"/>
      <c r="B14" s="1" t="s">
        <v>0</v>
      </c>
      <c r="C14" s="37">
        <v>40</v>
      </c>
      <c r="D14" s="37">
        <v>40</v>
      </c>
      <c r="E14" s="53">
        <f>D14/C14*100</f>
        <v>100</v>
      </c>
      <c r="F14" s="37">
        <v>40</v>
      </c>
      <c r="G14" s="53">
        <f>F14/C14*100</f>
        <v>100</v>
      </c>
      <c r="H14" s="1"/>
      <c r="I14" s="1"/>
    </row>
    <row r="15" spans="1:9" s="5" customFormat="1" ht="12.75">
      <c r="A15" s="31"/>
      <c r="B15" s="1" t="s">
        <v>1</v>
      </c>
      <c r="C15" s="37"/>
      <c r="D15" s="37"/>
      <c r="E15" s="46"/>
      <c r="F15" s="37"/>
      <c r="G15" s="53"/>
      <c r="H15" s="1"/>
      <c r="I15" s="1"/>
    </row>
    <row r="16" spans="1:9" s="5" customFormat="1" ht="12.75">
      <c r="A16" s="31"/>
      <c r="B16" s="1" t="s">
        <v>2</v>
      </c>
      <c r="C16" s="37"/>
      <c r="D16" s="37"/>
      <c r="E16" s="46"/>
      <c r="F16" s="37"/>
      <c r="G16" s="53"/>
      <c r="H16" s="1"/>
      <c r="I16" s="1"/>
    </row>
    <row r="17" spans="1:9" s="5" customFormat="1" ht="12.75">
      <c r="A17" s="31"/>
      <c r="B17" s="1" t="s">
        <v>3</v>
      </c>
      <c r="C17" s="37"/>
      <c r="D17" s="37"/>
      <c r="E17" s="46"/>
      <c r="F17" s="37"/>
      <c r="G17" s="53"/>
      <c r="H17" s="1"/>
      <c r="I17" s="1"/>
    </row>
    <row r="18" spans="1:9" s="29" customFormat="1" ht="12.75">
      <c r="A18" s="38"/>
      <c r="B18" s="19" t="s">
        <v>36</v>
      </c>
      <c r="C18" s="37"/>
      <c r="D18" s="37"/>
      <c r="E18" s="53"/>
      <c r="F18" s="37"/>
      <c r="G18" s="53"/>
      <c r="H18" s="40"/>
      <c r="I18" s="19"/>
    </row>
    <row r="19" spans="1:9" s="29" customFormat="1" ht="57.75" customHeight="1">
      <c r="A19" s="38"/>
      <c r="B19" s="19" t="s">
        <v>41</v>
      </c>
      <c r="C19" s="37"/>
      <c r="D19" s="37"/>
      <c r="E19" s="53"/>
      <c r="F19" s="37"/>
      <c r="G19" s="53"/>
      <c r="H19" s="40" t="s">
        <v>50</v>
      </c>
      <c r="I19" s="19"/>
    </row>
    <row r="20" spans="1:9" s="29" customFormat="1" ht="12.75">
      <c r="A20" s="38"/>
      <c r="B20" s="19" t="s">
        <v>83</v>
      </c>
      <c r="C20" s="37"/>
      <c r="D20" s="37"/>
      <c r="E20" s="53"/>
      <c r="F20" s="37"/>
      <c r="G20" s="53"/>
      <c r="H20" s="40">
        <v>1</v>
      </c>
      <c r="I20" s="38">
        <v>100</v>
      </c>
    </row>
    <row r="21" spans="1:9" s="29" customFormat="1" ht="12.75">
      <c r="A21" s="38"/>
      <c r="B21" s="19" t="s">
        <v>37</v>
      </c>
      <c r="C21" s="37"/>
      <c r="D21" s="37"/>
      <c r="E21" s="53"/>
      <c r="F21" s="37"/>
      <c r="G21" s="53"/>
      <c r="H21" s="40">
        <v>1</v>
      </c>
      <c r="I21" s="38">
        <v>100</v>
      </c>
    </row>
    <row r="23" spans="1:9" ht="54.75" customHeigh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57" customHeight="1">
      <c r="A24" s="77"/>
      <c r="B24" s="77"/>
      <c r="C24" s="77"/>
      <c r="D24" s="77"/>
      <c r="E24" s="77"/>
      <c r="F24" s="77"/>
      <c r="G24" s="77"/>
      <c r="H24" s="77"/>
      <c r="I24" s="77"/>
    </row>
  </sheetData>
  <sheetProtection/>
  <mergeCells count="10">
    <mergeCell ref="A24:I24"/>
    <mergeCell ref="A23:I23"/>
    <mergeCell ref="F3:G3"/>
    <mergeCell ref="H3:H4"/>
    <mergeCell ref="I3:I4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35433070866141736" header="0.31496062992125984" footer="0.31496062992125984"/>
  <pageSetup fitToHeight="1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625" style="43" customWidth="1"/>
    <col min="2" max="2" width="40.375" style="12" customWidth="1"/>
    <col min="3" max="3" width="18.375" style="12" customWidth="1"/>
    <col min="4" max="4" width="14.25390625" style="12" customWidth="1"/>
    <col min="5" max="5" width="13.875" style="12" customWidth="1"/>
    <col min="6" max="6" width="11.25390625" style="12" customWidth="1"/>
    <col min="7" max="7" width="11.625" style="12" customWidth="1"/>
    <col min="8" max="8" width="17.875" style="29" customWidth="1"/>
    <col min="9" max="9" width="14.875" style="12" customWidth="1"/>
    <col min="10" max="16384" width="9.125" style="12" customWidth="1"/>
  </cols>
  <sheetData>
    <row r="1" spans="1:9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</row>
    <row r="2" spans="2:8" ht="15.75">
      <c r="B2" s="23"/>
      <c r="C2" s="23"/>
      <c r="D2" s="23"/>
      <c r="E2" s="23"/>
      <c r="F2" s="23"/>
      <c r="G2" s="23"/>
      <c r="H2" s="30"/>
    </row>
    <row r="3" spans="1:9" s="23" customFormat="1" ht="55.5" customHeight="1">
      <c r="A3" s="81" t="s">
        <v>26</v>
      </c>
      <c r="B3" s="81" t="s">
        <v>27</v>
      </c>
      <c r="C3" s="81" t="s">
        <v>28</v>
      </c>
      <c r="D3" s="82" t="s">
        <v>29</v>
      </c>
      <c r="E3" s="83"/>
      <c r="F3" s="81" t="s">
        <v>30</v>
      </c>
      <c r="G3" s="81"/>
      <c r="H3" s="81" t="s">
        <v>32</v>
      </c>
      <c r="I3" s="81" t="s">
        <v>33</v>
      </c>
    </row>
    <row r="4" spans="1:9" s="14" customFormat="1" ht="55.5" customHeight="1">
      <c r="A4" s="81"/>
      <c r="B4" s="81"/>
      <c r="C4" s="81"/>
      <c r="D4" s="24" t="s">
        <v>34</v>
      </c>
      <c r="E4" s="24" t="s">
        <v>31</v>
      </c>
      <c r="F4" s="24" t="s">
        <v>34</v>
      </c>
      <c r="G4" s="24" t="s">
        <v>31</v>
      </c>
      <c r="H4" s="81"/>
      <c r="I4" s="81"/>
    </row>
    <row r="5" spans="1:9" s="20" customFormat="1" ht="56.25" customHeight="1">
      <c r="A5" s="38"/>
      <c r="B5" s="13" t="s">
        <v>136</v>
      </c>
      <c r="C5" s="36">
        <f>C7+C8+C9+C10</f>
        <v>20148.369400000003</v>
      </c>
      <c r="D5" s="36">
        <f>D7+D8+D9+D10</f>
        <v>19812.388899999998</v>
      </c>
      <c r="E5" s="25">
        <f>D5/C5*100</f>
        <v>98.33246803585006</v>
      </c>
      <c r="F5" s="36">
        <f>F7+F8+F9+F10</f>
        <v>19812.388899999998</v>
      </c>
      <c r="G5" s="18">
        <v>100</v>
      </c>
      <c r="H5" s="19"/>
      <c r="I5" s="13"/>
    </row>
    <row r="6" spans="1:9" s="29" customFormat="1" ht="12.75">
      <c r="A6" s="38"/>
      <c r="B6" s="19" t="s">
        <v>4</v>
      </c>
      <c r="C6" s="36"/>
      <c r="D6" s="36"/>
      <c r="E6" s="25"/>
      <c r="F6" s="36"/>
      <c r="G6" s="25"/>
      <c r="H6" s="19"/>
      <c r="I6" s="19"/>
    </row>
    <row r="7" spans="1:9" s="29" customFormat="1" ht="12.75">
      <c r="A7" s="38"/>
      <c r="B7" s="19" t="s">
        <v>0</v>
      </c>
      <c r="C7" s="37">
        <f>C14+C25+C36+C47+C58+C69+C80+C91+C102+C113+C124+C135+C146+C157+C168+C179+C190+C201+C212+C223</f>
        <v>17800.625</v>
      </c>
      <c r="D7" s="37">
        <f>D14+D25+D36+D47+D58+D69+D80+D91+D102+D113+D124+D135+D146+D157+D168+D179+D190+D201+D212+D223</f>
        <v>17494.1845</v>
      </c>
      <c r="E7" s="25">
        <f>D7/C7*100</f>
        <v>98.27848460377093</v>
      </c>
      <c r="F7" s="37">
        <f>F14+F25+F36+F47+F58+F69+F80+F91+F102+F113+F124+F135+F146+F157+F168+F179+F190+F201+F212+F223</f>
        <v>17494.1845</v>
      </c>
      <c r="G7" s="25">
        <v>100</v>
      </c>
      <c r="H7" s="19"/>
      <c r="I7" s="19"/>
    </row>
    <row r="8" spans="1:9" s="29" customFormat="1" ht="12.75">
      <c r="A8" s="38"/>
      <c r="B8" s="19" t="s">
        <v>1</v>
      </c>
      <c r="C8" s="37">
        <f aca="true" t="shared" si="0" ref="C8:D10">C15+C26+C37+C48+C59+C70+C81+C92+C103+C114+C125+C136+C147+C158+C169+C180+C191+C202+C213+C224</f>
        <v>1927.3444</v>
      </c>
      <c r="D8" s="37">
        <f t="shared" si="0"/>
        <v>1927.3444</v>
      </c>
      <c r="E8" s="25">
        <f>D8/C8*100</f>
        <v>100</v>
      </c>
      <c r="F8" s="37">
        <f>F15+F26+F37+F48+F59+F70+F81+F92+F103+F114+F125+F136+F147+F158+F169+F180+F191+F202+F213+F224</f>
        <v>1927.3444</v>
      </c>
      <c r="G8" s="25">
        <v>100</v>
      </c>
      <c r="H8" s="19"/>
      <c r="I8" s="19"/>
    </row>
    <row r="9" spans="1:9" s="29" customFormat="1" ht="12.75">
      <c r="A9" s="38"/>
      <c r="B9" s="19" t="s">
        <v>2</v>
      </c>
      <c r="C9" s="37">
        <f t="shared" si="0"/>
        <v>0</v>
      </c>
      <c r="D9" s="37">
        <f t="shared" si="0"/>
        <v>0</v>
      </c>
      <c r="E9" s="25"/>
      <c r="F9" s="37"/>
      <c r="G9" s="25"/>
      <c r="H9" s="19"/>
      <c r="I9" s="19"/>
    </row>
    <row r="10" spans="1:9" s="29" customFormat="1" ht="12.75">
      <c r="A10" s="38"/>
      <c r="B10" s="19" t="s">
        <v>3</v>
      </c>
      <c r="C10" s="37">
        <f t="shared" si="0"/>
        <v>420.4</v>
      </c>
      <c r="D10" s="37">
        <f t="shared" si="0"/>
        <v>390.86</v>
      </c>
      <c r="E10" s="25">
        <f>D10/C10*100</f>
        <v>92.9733587059943</v>
      </c>
      <c r="F10" s="37">
        <f>F17+F28+F39+F50+F61+F72+F83+F94+F105+F116+F127+F138+F149+F160+F171+F182+F193+F204+F215+F226</f>
        <v>390.86</v>
      </c>
      <c r="G10" s="25">
        <v>100</v>
      </c>
      <c r="H10" s="19"/>
      <c r="I10" s="19"/>
    </row>
    <row r="11" spans="1:9" s="29" customFormat="1" ht="25.5">
      <c r="A11" s="38"/>
      <c r="B11" s="19" t="s">
        <v>35</v>
      </c>
      <c r="C11" s="37"/>
      <c r="D11" s="37"/>
      <c r="E11" s="25"/>
      <c r="F11" s="37"/>
      <c r="G11" s="25"/>
      <c r="H11" s="19"/>
      <c r="I11" s="19"/>
    </row>
    <row r="12" spans="1:9" ht="38.25">
      <c r="A12" s="38">
        <v>1</v>
      </c>
      <c r="B12" s="16" t="s">
        <v>137</v>
      </c>
      <c r="C12" s="36">
        <f>SUM(C14:C18)</f>
        <v>1878.92</v>
      </c>
      <c r="D12" s="36">
        <f>SUM(D14:D17)</f>
        <v>1866.78307</v>
      </c>
      <c r="E12" s="36">
        <f>D12/C12*100</f>
        <v>99.35404753794732</v>
      </c>
      <c r="F12" s="36">
        <f>SUM(F14:F17)</f>
        <v>1866.78307</v>
      </c>
      <c r="G12" s="36">
        <f>F12/C12*100</f>
        <v>99.35404753794732</v>
      </c>
      <c r="H12" s="15"/>
      <c r="I12" s="28"/>
    </row>
    <row r="13" spans="1:9" s="29" customFormat="1" ht="12.75">
      <c r="A13" s="38"/>
      <c r="B13" s="19" t="s">
        <v>5</v>
      </c>
      <c r="C13" s="37"/>
      <c r="D13" s="37"/>
      <c r="E13" s="36"/>
      <c r="F13" s="37"/>
      <c r="G13" s="36"/>
      <c r="H13" s="19"/>
      <c r="I13" s="19"/>
    </row>
    <row r="14" spans="1:9" s="29" customFormat="1" ht="12.75">
      <c r="A14" s="38"/>
      <c r="B14" s="19" t="s">
        <v>0</v>
      </c>
      <c r="C14" s="37">
        <v>1878.92</v>
      </c>
      <c r="D14" s="37">
        <v>1866.78307</v>
      </c>
      <c r="E14" s="36">
        <f>D14/C14*100</f>
        <v>99.35404753794732</v>
      </c>
      <c r="F14" s="37">
        <v>1866.78307</v>
      </c>
      <c r="G14" s="36">
        <f>F14/E14*100</f>
        <v>1878.92</v>
      </c>
      <c r="H14" s="19"/>
      <c r="I14" s="19"/>
    </row>
    <row r="15" spans="1:9" s="29" customFormat="1" ht="12.75">
      <c r="A15" s="38"/>
      <c r="B15" s="19" t="s">
        <v>1</v>
      </c>
      <c r="C15" s="37"/>
      <c r="D15" s="37"/>
      <c r="E15" s="36"/>
      <c r="F15" s="37"/>
      <c r="G15" s="36"/>
      <c r="H15" s="19"/>
      <c r="I15" s="19"/>
    </row>
    <row r="16" spans="1:9" s="29" customFormat="1" ht="12.75">
      <c r="A16" s="38"/>
      <c r="B16" s="19" t="s">
        <v>2</v>
      </c>
      <c r="C16" s="37"/>
      <c r="D16" s="37"/>
      <c r="E16" s="26"/>
      <c r="F16" s="37"/>
      <c r="G16" s="26"/>
      <c r="H16" s="19"/>
      <c r="I16" s="19"/>
    </row>
    <row r="17" spans="1:9" s="29" customFormat="1" ht="12.75">
      <c r="A17" s="38"/>
      <c r="B17" s="19" t="s">
        <v>3</v>
      </c>
      <c r="C17" s="37"/>
      <c r="D17" s="37"/>
      <c r="E17" s="26"/>
      <c r="F17" s="37"/>
      <c r="G17" s="26"/>
      <c r="H17" s="19"/>
      <c r="I17" s="19"/>
    </row>
    <row r="18" spans="1:9" s="29" customFormat="1" ht="12.75">
      <c r="A18" s="38"/>
      <c r="B18" s="19" t="s">
        <v>3</v>
      </c>
      <c r="C18" s="37"/>
      <c r="D18" s="37"/>
      <c r="E18" s="26"/>
      <c r="F18" s="37"/>
      <c r="G18" s="26"/>
      <c r="H18" s="19"/>
      <c r="I18" s="19"/>
    </row>
    <row r="19" spans="1:9" s="29" customFormat="1" ht="12.75">
      <c r="A19" s="38"/>
      <c r="B19" s="19" t="s">
        <v>36</v>
      </c>
      <c r="C19" s="37"/>
      <c r="D19" s="37"/>
      <c r="E19" s="37"/>
      <c r="F19" s="37"/>
      <c r="G19" s="25"/>
      <c r="H19" s="40"/>
      <c r="I19" s="19"/>
    </row>
    <row r="20" spans="1:9" s="29" customFormat="1" ht="12.75">
      <c r="A20" s="38"/>
      <c r="B20" s="19" t="s">
        <v>138</v>
      </c>
      <c r="C20" s="37"/>
      <c r="D20" s="37"/>
      <c r="E20" s="37"/>
      <c r="F20" s="37"/>
      <c r="G20" s="25"/>
      <c r="H20" s="19" t="s">
        <v>142</v>
      </c>
      <c r="I20" s="67">
        <f>H22/H21*100</f>
        <v>104.22535211267608</v>
      </c>
    </row>
    <row r="21" spans="1:9" s="29" customFormat="1" ht="12.75">
      <c r="A21" s="38"/>
      <c r="B21" s="19" t="s">
        <v>95</v>
      </c>
      <c r="C21" s="37"/>
      <c r="D21" s="37"/>
      <c r="E21" s="37"/>
      <c r="F21" s="37"/>
      <c r="G21" s="25"/>
      <c r="H21" s="40">
        <v>7.1</v>
      </c>
      <c r="I21" s="38"/>
    </row>
    <row r="22" spans="1:9" s="29" customFormat="1" ht="12.75">
      <c r="A22" s="38"/>
      <c r="B22" s="19" t="s">
        <v>37</v>
      </c>
      <c r="C22" s="37"/>
      <c r="D22" s="37"/>
      <c r="E22" s="37"/>
      <c r="F22" s="37"/>
      <c r="G22" s="25"/>
      <c r="H22" s="40">
        <v>7.4</v>
      </c>
      <c r="I22" s="38"/>
    </row>
    <row r="23" spans="1:9" ht="38.25">
      <c r="A23" s="38">
        <v>2</v>
      </c>
      <c r="B23" s="16" t="s">
        <v>139</v>
      </c>
      <c r="C23" s="36">
        <f>SUM(C25:C28)</f>
        <v>507</v>
      </c>
      <c r="D23" s="36">
        <f>SUM(D25:D28)</f>
        <v>507</v>
      </c>
      <c r="E23" s="36">
        <f>D23/C23*100</f>
        <v>100</v>
      </c>
      <c r="F23" s="36">
        <f>SUM(F25:F28)</f>
        <v>507</v>
      </c>
      <c r="G23" s="36">
        <f>F23/C23*100</f>
        <v>100</v>
      </c>
      <c r="H23" s="15"/>
      <c r="I23" s="28"/>
    </row>
    <row r="24" spans="1:9" s="29" customFormat="1" ht="12.75">
      <c r="A24" s="38"/>
      <c r="B24" s="19" t="s">
        <v>5</v>
      </c>
      <c r="C24" s="37">
        <f>D24+E24</f>
        <v>0</v>
      </c>
      <c r="D24" s="37"/>
      <c r="E24" s="36"/>
      <c r="F24" s="37"/>
      <c r="G24" s="36"/>
      <c r="H24" s="19"/>
      <c r="I24" s="19"/>
    </row>
    <row r="25" spans="1:9" s="29" customFormat="1" ht="12.75">
      <c r="A25" s="38"/>
      <c r="B25" s="19" t="s">
        <v>0</v>
      </c>
      <c r="C25" s="37">
        <v>507</v>
      </c>
      <c r="D25" s="37">
        <v>507</v>
      </c>
      <c r="E25" s="36">
        <f>D25/C25*100</f>
        <v>100</v>
      </c>
      <c r="F25" s="37">
        <v>507</v>
      </c>
      <c r="G25" s="36">
        <f>F25/C25*100</f>
        <v>100</v>
      </c>
      <c r="H25" s="19"/>
      <c r="I25" s="19"/>
    </row>
    <row r="26" spans="1:9" s="29" customFormat="1" ht="12.75">
      <c r="A26" s="38"/>
      <c r="B26" s="19" t="s">
        <v>1</v>
      </c>
      <c r="C26" s="37"/>
      <c r="D26" s="37"/>
      <c r="E26" s="36"/>
      <c r="F26" s="37"/>
      <c r="G26" s="36"/>
      <c r="H26" s="19"/>
      <c r="I26" s="19"/>
    </row>
    <row r="27" spans="1:9" s="29" customFormat="1" ht="12.75">
      <c r="A27" s="38"/>
      <c r="B27" s="19" t="s">
        <v>2</v>
      </c>
      <c r="C27" s="37"/>
      <c r="D27" s="37"/>
      <c r="E27" s="36"/>
      <c r="F27" s="37"/>
      <c r="G27" s="26"/>
      <c r="H27" s="19"/>
      <c r="I27" s="19"/>
    </row>
    <row r="28" spans="1:9" s="29" customFormat="1" ht="12.75">
      <c r="A28" s="38"/>
      <c r="B28" s="19" t="s">
        <v>3</v>
      </c>
      <c r="C28" s="37"/>
      <c r="D28" s="37"/>
      <c r="E28" s="26"/>
      <c r="F28" s="37"/>
      <c r="G28" s="26"/>
      <c r="H28" s="19"/>
      <c r="I28" s="19"/>
    </row>
    <row r="29" spans="1:9" s="29" customFormat="1" ht="12.75">
      <c r="A29" s="38"/>
      <c r="B29" s="19" t="s">
        <v>3</v>
      </c>
      <c r="C29" s="37"/>
      <c r="D29" s="37"/>
      <c r="E29" s="26"/>
      <c r="F29" s="37"/>
      <c r="G29" s="26"/>
      <c r="H29" s="19"/>
      <c r="I29" s="19"/>
    </row>
    <row r="30" spans="1:9" s="29" customFormat="1" ht="12.75">
      <c r="A30" s="38"/>
      <c r="B30" s="19" t="s">
        <v>36</v>
      </c>
      <c r="C30" s="37"/>
      <c r="D30" s="37"/>
      <c r="E30" s="37"/>
      <c r="F30" s="37"/>
      <c r="G30" s="25"/>
      <c r="H30" s="40"/>
      <c r="I30" s="19"/>
    </row>
    <row r="31" spans="1:9" s="29" customFormat="1" ht="25.5">
      <c r="A31" s="38"/>
      <c r="B31" s="19" t="s">
        <v>140</v>
      </c>
      <c r="C31" s="37"/>
      <c r="D31" s="37"/>
      <c r="E31" s="37"/>
      <c r="F31" s="37"/>
      <c r="G31" s="25"/>
      <c r="H31" s="40" t="s">
        <v>141</v>
      </c>
      <c r="I31" s="67">
        <f>H33/H32*100</f>
        <v>103.2258064516129</v>
      </c>
    </row>
    <row r="32" spans="1:9" s="29" customFormat="1" ht="12.75">
      <c r="A32" s="38"/>
      <c r="B32" s="19" t="s">
        <v>95</v>
      </c>
      <c r="C32" s="37"/>
      <c r="D32" s="37"/>
      <c r="E32" s="37"/>
      <c r="F32" s="37"/>
      <c r="G32" s="25"/>
      <c r="H32" s="40">
        <v>15.5</v>
      </c>
      <c r="I32" s="38"/>
    </row>
    <row r="33" spans="1:9" s="29" customFormat="1" ht="12.75">
      <c r="A33" s="38"/>
      <c r="B33" s="19" t="s">
        <v>37</v>
      </c>
      <c r="C33" s="37"/>
      <c r="D33" s="37"/>
      <c r="E33" s="37"/>
      <c r="F33" s="37"/>
      <c r="G33" s="25"/>
      <c r="H33" s="40">
        <v>16</v>
      </c>
      <c r="I33" s="38"/>
    </row>
    <row r="34" spans="1:9" ht="25.5">
      <c r="A34" s="38">
        <v>3</v>
      </c>
      <c r="B34" s="16" t="s">
        <v>143</v>
      </c>
      <c r="C34" s="36">
        <f>SUM(C36:C39)</f>
        <v>507</v>
      </c>
      <c r="D34" s="36">
        <f>SUM(D36:D39)</f>
        <v>507</v>
      </c>
      <c r="E34" s="36">
        <f>D34/C34*100</f>
        <v>100</v>
      </c>
      <c r="F34" s="36">
        <f>SUM(F36:F39)</f>
        <v>507</v>
      </c>
      <c r="G34" s="36">
        <f>F34/C34*100</f>
        <v>100</v>
      </c>
      <c r="H34" s="15"/>
      <c r="I34" s="28"/>
    </row>
    <row r="35" spans="1:9" s="29" customFormat="1" ht="12.75">
      <c r="A35" s="38"/>
      <c r="B35" s="19" t="s">
        <v>5</v>
      </c>
      <c r="C35" s="37">
        <f>D35+E35</f>
        <v>0</v>
      </c>
      <c r="D35" s="37"/>
      <c r="E35" s="36"/>
      <c r="F35" s="37"/>
      <c r="G35" s="36"/>
      <c r="H35" s="19"/>
      <c r="I35" s="19"/>
    </row>
    <row r="36" spans="1:9" s="29" customFormat="1" ht="12.75">
      <c r="A36" s="38"/>
      <c r="B36" s="19" t="s">
        <v>0</v>
      </c>
      <c r="C36" s="37">
        <v>507</v>
      </c>
      <c r="D36" s="37">
        <v>507</v>
      </c>
      <c r="E36" s="36">
        <f>D36/C36*100</f>
        <v>100</v>
      </c>
      <c r="F36" s="37">
        <v>507</v>
      </c>
      <c r="G36" s="36">
        <f>F36/C36*100</f>
        <v>100</v>
      </c>
      <c r="H36" s="19"/>
      <c r="I36" s="19"/>
    </row>
    <row r="37" spans="1:9" s="29" customFormat="1" ht="12.75">
      <c r="A37" s="38"/>
      <c r="B37" s="19" t="s">
        <v>1</v>
      </c>
      <c r="C37" s="37"/>
      <c r="D37" s="37"/>
      <c r="E37" s="36"/>
      <c r="F37" s="37"/>
      <c r="G37" s="36"/>
      <c r="H37" s="19"/>
      <c r="I37" s="19"/>
    </row>
    <row r="38" spans="1:9" s="29" customFormat="1" ht="12.75">
      <c r="A38" s="38"/>
      <c r="B38" s="19" t="s">
        <v>2</v>
      </c>
      <c r="C38" s="37"/>
      <c r="D38" s="37"/>
      <c r="E38" s="26"/>
      <c r="F38" s="37"/>
      <c r="G38" s="26"/>
      <c r="H38" s="19"/>
      <c r="I38" s="19"/>
    </row>
    <row r="39" spans="1:9" s="29" customFormat="1" ht="12.75">
      <c r="A39" s="38"/>
      <c r="B39" s="19" t="s">
        <v>3</v>
      </c>
      <c r="C39" s="37"/>
      <c r="D39" s="37"/>
      <c r="E39" s="26"/>
      <c r="F39" s="37"/>
      <c r="G39" s="26"/>
      <c r="H39" s="19"/>
      <c r="I39" s="19"/>
    </row>
    <row r="40" spans="1:9" s="29" customFormat="1" ht="12.75">
      <c r="A40" s="38"/>
      <c r="B40" s="19" t="s">
        <v>3</v>
      </c>
      <c r="C40" s="37"/>
      <c r="D40" s="37"/>
      <c r="E40" s="26"/>
      <c r="F40" s="37"/>
      <c r="G40" s="26"/>
      <c r="H40" s="19"/>
      <c r="I40" s="19"/>
    </row>
    <row r="41" spans="1:9" s="29" customFormat="1" ht="12.75">
      <c r="A41" s="38"/>
      <c r="B41" s="19" t="s">
        <v>36</v>
      </c>
      <c r="C41" s="37"/>
      <c r="D41" s="37"/>
      <c r="E41" s="37"/>
      <c r="F41" s="37"/>
      <c r="G41" s="25"/>
      <c r="H41" s="40"/>
      <c r="I41" s="19"/>
    </row>
    <row r="42" spans="1:9" s="29" customFormat="1" ht="25.5">
      <c r="A42" s="38"/>
      <c r="B42" s="19" t="s">
        <v>144</v>
      </c>
      <c r="C42" s="37"/>
      <c r="D42" s="37"/>
      <c r="E42" s="37"/>
      <c r="F42" s="37"/>
      <c r="G42" s="25"/>
      <c r="H42" s="40" t="s">
        <v>141</v>
      </c>
      <c r="I42" s="67">
        <f>H44/H43*100</f>
        <v>103.2258064516129</v>
      </c>
    </row>
    <row r="43" spans="1:9" s="29" customFormat="1" ht="12.75">
      <c r="A43" s="38"/>
      <c r="B43" s="19" t="s">
        <v>95</v>
      </c>
      <c r="C43" s="37"/>
      <c r="D43" s="37"/>
      <c r="E43" s="37"/>
      <c r="F43" s="37"/>
      <c r="G43" s="25"/>
      <c r="H43" s="40">
        <v>15.5</v>
      </c>
      <c r="I43" s="38"/>
    </row>
    <row r="44" spans="1:9" s="29" customFormat="1" ht="12.75">
      <c r="A44" s="38"/>
      <c r="B44" s="19" t="s">
        <v>37</v>
      </c>
      <c r="C44" s="37"/>
      <c r="D44" s="37"/>
      <c r="E44" s="37"/>
      <c r="F44" s="37"/>
      <c r="G44" s="25"/>
      <c r="H44" s="40">
        <v>16</v>
      </c>
      <c r="I44" s="38"/>
    </row>
    <row r="45" spans="1:9" ht="60" customHeight="1">
      <c r="A45" s="38">
        <v>4</v>
      </c>
      <c r="B45" s="16" t="s">
        <v>145</v>
      </c>
      <c r="C45" s="36">
        <f>SUM(C47:C50)</f>
        <v>0</v>
      </c>
      <c r="D45" s="36">
        <f>SUM(D47:D50)</f>
        <v>0</v>
      </c>
      <c r="E45" s="36" t="e">
        <f>D45/C45*100</f>
        <v>#DIV/0!</v>
      </c>
      <c r="F45" s="36">
        <f>SUM(F47:F50)</f>
        <v>0</v>
      </c>
      <c r="G45" s="36" t="e">
        <f>F45/C45*100</f>
        <v>#DIV/0!</v>
      </c>
      <c r="H45" s="15"/>
      <c r="I45" s="28"/>
    </row>
    <row r="46" spans="1:9" s="29" customFormat="1" ht="12.75">
      <c r="A46" s="38"/>
      <c r="B46" s="19" t="s">
        <v>5</v>
      </c>
      <c r="C46" s="37">
        <f>D46+E46</f>
        <v>0</v>
      </c>
      <c r="D46" s="37"/>
      <c r="E46" s="36"/>
      <c r="F46" s="37"/>
      <c r="G46" s="36"/>
      <c r="H46" s="19"/>
      <c r="I46" s="19"/>
    </row>
    <row r="47" spans="1:9" s="29" customFormat="1" ht="12.75">
      <c r="A47" s="38"/>
      <c r="B47" s="19" t="s">
        <v>0</v>
      </c>
      <c r="C47" s="37">
        <v>0</v>
      </c>
      <c r="D47" s="37">
        <v>0</v>
      </c>
      <c r="E47" s="36" t="e">
        <f>D47/C47*100</f>
        <v>#DIV/0!</v>
      </c>
      <c r="F47" s="37">
        <v>0</v>
      </c>
      <c r="G47" s="36" t="e">
        <f>F47/C47*100</f>
        <v>#DIV/0!</v>
      </c>
      <c r="H47" s="19"/>
      <c r="I47" s="19"/>
    </row>
    <row r="48" spans="1:9" s="29" customFormat="1" ht="12.75">
      <c r="A48" s="38"/>
      <c r="B48" s="19" t="s">
        <v>1</v>
      </c>
      <c r="C48" s="37"/>
      <c r="D48" s="37"/>
      <c r="E48" s="36"/>
      <c r="F48" s="37"/>
      <c r="G48" s="36"/>
      <c r="H48" s="19"/>
      <c r="I48" s="19"/>
    </row>
    <row r="49" spans="1:9" s="29" customFormat="1" ht="12.75">
      <c r="A49" s="38"/>
      <c r="B49" s="19" t="s">
        <v>2</v>
      </c>
      <c r="C49" s="37"/>
      <c r="D49" s="37"/>
      <c r="E49" s="26"/>
      <c r="F49" s="37"/>
      <c r="G49" s="26"/>
      <c r="H49" s="19"/>
      <c r="I49" s="19"/>
    </row>
    <row r="50" spans="1:9" s="29" customFormat="1" ht="12.75">
      <c r="A50" s="38"/>
      <c r="B50" s="19" t="s">
        <v>3</v>
      </c>
      <c r="C50" s="37"/>
      <c r="D50" s="37"/>
      <c r="E50" s="26"/>
      <c r="F50" s="37"/>
      <c r="G50" s="26"/>
      <c r="H50" s="19"/>
      <c r="I50" s="19"/>
    </row>
    <row r="51" spans="1:9" s="29" customFormat="1" ht="12.75">
      <c r="A51" s="38"/>
      <c r="B51" s="19" t="s">
        <v>3</v>
      </c>
      <c r="C51" s="37"/>
      <c r="D51" s="37"/>
      <c r="E51" s="26"/>
      <c r="F51" s="37"/>
      <c r="G51" s="26"/>
      <c r="H51" s="19"/>
      <c r="I51" s="19"/>
    </row>
    <row r="52" spans="1:9" s="29" customFormat="1" ht="12.75">
      <c r="A52" s="38"/>
      <c r="B52" s="19" t="s">
        <v>36</v>
      </c>
      <c r="C52" s="37"/>
      <c r="D52" s="37"/>
      <c r="E52" s="37"/>
      <c r="F52" s="37"/>
      <c r="G52" s="25"/>
      <c r="H52" s="40"/>
      <c r="I52" s="19"/>
    </row>
    <row r="53" spans="1:9" s="29" customFormat="1" ht="25.5">
      <c r="A53" s="38"/>
      <c r="B53" s="19" t="s">
        <v>145</v>
      </c>
      <c r="C53" s="37"/>
      <c r="D53" s="37"/>
      <c r="E53" s="37"/>
      <c r="F53" s="37"/>
      <c r="G53" s="25"/>
      <c r="H53" s="40" t="s">
        <v>141</v>
      </c>
      <c r="I53" s="67">
        <f>H55/H54*100</f>
        <v>104.44444444444446</v>
      </c>
    </row>
    <row r="54" spans="1:9" s="29" customFormat="1" ht="12.75">
      <c r="A54" s="38"/>
      <c r="B54" s="19" t="s">
        <v>95</v>
      </c>
      <c r="C54" s="37"/>
      <c r="D54" s="37"/>
      <c r="E54" s="37"/>
      <c r="F54" s="37"/>
      <c r="G54" s="25"/>
      <c r="H54" s="40">
        <v>450</v>
      </c>
      <c r="I54" s="38"/>
    </row>
    <row r="55" spans="1:9" s="29" customFormat="1" ht="12.75">
      <c r="A55" s="38"/>
      <c r="B55" s="19" t="s">
        <v>37</v>
      </c>
      <c r="C55" s="37"/>
      <c r="D55" s="37"/>
      <c r="E55" s="37"/>
      <c r="F55" s="37"/>
      <c r="G55" s="25"/>
      <c r="H55" s="40">
        <v>470</v>
      </c>
      <c r="I55" s="38"/>
    </row>
    <row r="56" spans="1:9" ht="38.25">
      <c r="A56" s="38">
        <v>5</v>
      </c>
      <c r="B56" s="16" t="s">
        <v>146</v>
      </c>
      <c r="C56" s="36">
        <f>SUM(C58:C61)</f>
        <v>0</v>
      </c>
      <c r="D56" s="36">
        <f>SUM(D58:D61)</f>
        <v>0</v>
      </c>
      <c r="E56" s="36" t="e">
        <f>D56/C56*100</f>
        <v>#DIV/0!</v>
      </c>
      <c r="F56" s="36">
        <f>SUM(F58:F61)</f>
        <v>0</v>
      </c>
      <c r="G56" s="36" t="e">
        <f>F56/C56*100</f>
        <v>#DIV/0!</v>
      </c>
      <c r="H56" s="15"/>
      <c r="I56" s="28"/>
    </row>
    <row r="57" spans="1:9" s="29" customFormat="1" ht="12.75">
      <c r="A57" s="38"/>
      <c r="B57" s="19" t="s">
        <v>5</v>
      </c>
      <c r="C57" s="37">
        <f>D57+E57</f>
        <v>0</v>
      </c>
      <c r="D57" s="37"/>
      <c r="E57" s="36"/>
      <c r="F57" s="37"/>
      <c r="G57" s="36"/>
      <c r="H57" s="19"/>
      <c r="I57" s="19"/>
    </row>
    <row r="58" spans="1:9" s="29" customFormat="1" ht="12.75">
      <c r="A58" s="38"/>
      <c r="B58" s="19" t="s">
        <v>0</v>
      </c>
      <c r="C58" s="37"/>
      <c r="D58" s="37"/>
      <c r="E58" s="36" t="e">
        <f>D58/C58*100</f>
        <v>#DIV/0!</v>
      </c>
      <c r="F58" s="37"/>
      <c r="G58" s="36" t="e">
        <f>F58/C58*100</f>
        <v>#DIV/0!</v>
      </c>
      <c r="H58" s="19"/>
      <c r="I58" s="19"/>
    </row>
    <row r="59" spans="1:9" s="29" customFormat="1" ht="12.75">
      <c r="A59" s="38"/>
      <c r="B59" s="19" t="s">
        <v>1</v>
      </c>
      <c r="C59" s="37"/>
      <c r="D59" s="37"/>
      <c r="E59" s="36" t="e">
        <f>D59/C59*100</f>
        <v>#DIV/0!</v>
      </c>
      <c r="F59" s="37"/>
      <c r="G59" s="36" t="e">
        <f>F59/C59*100</f>
        <v>#DIV/0!</v>
      </c>
      <c r="H59" s="19"/>
      <c r="I59" s="19"/>
    </row>
    <row r="60" spans="1:9" s="29" customFormat="1" ht="12.75">
      <c r="A60" s="38"/>
      <c r="B60" s="19" t="s">
        <v>2</v>
      </c>
      <c r="C60" s="37"/>
      <c r="D60" s="37"/>
      <c r="E60" s="26"/>
      <c r="F60" s="37"/>
      <c r="G60" s="26"/>
      <c r="H60" s="19"/>
      <c r="I60" s="19"/>
    </row>
    <row r="61" spans="1:9" s="29" customFormat="1" ht="12.75">
      <c r="A61" s="38"/>
      <c r="B61" s="19" t="s">
        <v>3</v>
      </c>
      <c r="C61" s="37"/>
      <c r="D61" s="37"/>
      <c r="E61" s="26"/>
      <c r="F61" s="37"/>
      <c r="G61" s="26"/>
      <c r="H61" s="19"/>
      <c r="I61" s="19"/>
    </row>
    <row r="62" spans="1:9" s="29" customFormat="1" ht="12.75">
      <c r="A62" s="38"/>
      <c r="B62" s="19" t="s">
        <v>3</v>
      </c>
      <c r="C62" s="37"/>
      <c r="D62" s="37"/>
      <c r="E62" s="26"/>
      <c r="F62" s="37"/>
      <c r="G62" s="26"/>
      <c r="H62" s="19"/>
      <c r="I62" s="19"/>
    </row>
    <row r="63" spans="1:9" s="29" customFormat="1" ht="12.75">
      <c r="A63" s="38"/>
      <c r="B63" s="19" t="s">
        <v>36</v>
      </c>
      <c r="C63" s="37"/>
      <c r="D63" s="37"/>
      <c r="E63" s="37"/>
      <c r="F63" s="37"/>
      <c r="G63" s="25"/>
      <c r="H63" s="40"/>
      <c r="I63" s="19"/>
    </row>
    <row r="64" spans="1:9" s="29" customFormat="1" ht="25.5">
      <c r="A64" s="38"/>
      <c r="B64" s="19" t="s">
        <v>82</v>
      </c>
      <c r="C64" s="37"/>
      <c r="D64" s="37"/>
      <c r="E64" s="37"/>
      <c r="F64" s="37"/>
      <c r="G64" s="25"/>
      <c r="H64" s="40"/>
      <c r="I64" s="19"/>
    </row>
    <row r="65" spans="1:9" s="29" customFormat="1" ht="12.75">
      <c r="A65" s="38"/>
      <c r="B65" s="19" t="s">
        <v>95</v>
      </c>
      <c r="C65" s="37"/>
      <c r="D65" s="37"/>
      <c r="E65" s="37"/>
      <c r="F65" s="37"/>
      <c r="G65" s="25"/>
      <c r="H65" s="40"/>
      <c r="I65" s="38"/>
    </row>
    <row r="66" spans="1:9" s="29" customFormat="1" ht="12.75">
      <c r="A66" s="38"/>
      <c r="B66" s="19" t="s">
        <v>37</v>
      </c>
      <c r="C66" s="37"/>
      <c r="D66" s="37"/>
      <c r="E66" s="37"/>
      <c r="F66" s="37"/>
      <c r="G66" s="25"/>
      <c r="H66" s="40"/>
      <c r="I66" s="38"/>
    </row>
    <row r="67" spans="1:9" ht="25.5">
      <c r="A67" s="38">
        <v>6</v>
      </c>
      <c r="B67" s="16" t="s">
        <v>147</v>
      </c>
      <c r="C67" s="36">
        <f>SUM(C69:C72)</f>
        <v>63.15015</v>
      </c>
      <c r="D67" s="36">
        <f>SUM(D69:D72)</f>
        <v>63.15015</v>
      </c>
      <c r="E67" s="36">
        <f>D67/C67*100</f>
        <v>100</v>
      </c>
      <c r="F67" s="36">
        <f>SUM(F69:F72)</f>
        <v>63.15015</v>
      </c>
      <c r="G67" s="36">
        <f>F67/C67*100</f>
        <v>100</v>
      </c>
      <c r="H67" s="15"/>
      <c r="I67" s="28"/>
    </row>
    <row r="68" spans="1:9" s="29" customFormat="1" ht="12.75">
      <c r="A68" s="38"/>
      <c r="B68" s="19" t="s">
        <v>5</v>
      </c>
      <c r="C68" s="37">
        <f>D68+E68</f>
        <v>0</v>
      </c>
      <c r="D68" s="37"/>
      <c r="E68" s="36"/>
      <c r="F68" s="37"/>
      <c r="G68" s="36"/>
      <c r="H68" s="19"/>
      <c r="I68" s="19"/>
    </row>
    <row r="69" spans="1:9" s="29" customFormat="1" ht="12.75">
      <c r="A69" s="38"/>
      <c r="B69" s="19" t="s">
        <v>0</v>
      </c>
      <c r="C69" s="37">
        <v>10</v>
      </c>
      <c r="D69" s="37">
        <v>10</v>
      </c>
      <c r="E69" s="36">
        <f>D69/C69*100</f>
        <v>100</v>
      </c>
      <c r="F69" s="37">
        <v>10</v>
      </c>
      <c r="G69" s="36">
        <f>F69/C69*100</f>
        <v>100</v>
      </c>
      <c r="H69" s="19"/>
      <c r="I69" s="19"/>
    </row>
    <row r="70" spans="1:9" s="29" customFormat="1" ht="12.75">
      <c r="A70" s="38"/>
      <c r="B70" s="19" t="s">
        <v>1</v>
      </c>
      <c r="C70" s="37">
        <v>53.15015</v>
      </c>
      <c r="D70" s="37">
        <v>53.15015</v>
      </c>
      <c r="E70" s="36">
        <f>D70/C70*100</f>
        <v>100</v>
      </c>
      <c r="F70" s="37">
        <v>53.15015</v>
      </c>
      <c r="G70" s="36">
        <f>F70/C70*100</f>
        <v>100</v>
      </c>
      <c r="H70" s="19"/>
      <c r="I70" s="19"/>
    </row>
    <row r="71" spans="1:9" s="29" customFormat="1" ht="12.75">
      <c r="A71" s="38"/>
      <c r="B71" s="19" t="s">
        <v>2</v>
      </c>
      <c r="C71" s="37"/>
      <c r="D71" s="37"/>
      <c r="E71" s="26"/>
      <c r="F71" s="37"/>
      <c r="G71" s="26"/>
      <c r="H71" s="19"/>
      <c r="I71" s="19"/>
    </row>
    <row r="72" spans="1:9" s="29" customFormat="1" ht="12.75">
      <c r="A72" s="38"/>
      <c r="B72" s="19" t="s">
        <v>3</v>
      </c>
      <c r="C72" s="37"/>
      <c r="D72" s="37"/>
      <c r="E72" s="26"/>
      <c r="F72" s="37"/>
      <c r="G72" s="26"/>
      <c r="H72" s="19"/>
      <c r="I72" s="19"/>
    </row>
    <row r="73" spans="1:9" s="29" customFormat="1" ht="12.75">
      <c r="A73" s="38"/>
      <c r="B73" s="19" t="s">
        <v>3</v>
      </c>
      <c r="C73" s="37"/>
      <c r="D73" s="37"/>
      <c r="E73" s="26"/>
      <c r="F73" s="37"/>
      <c r="G73" s="26"/>
      <c r="H73" s="19"/>
      <c r="I73" s="19"/>
    </row>
    <row r="74" spans="1:9" s="29" customFormat="1" ht="12.75">
      <c r="A74" s="38"/>
      <c r="B74" s="19" t="s">
        <v>36</v>
      </c>
      <c r="C74" s="37"/>
      <c r="D74" s="37"/>
      <c r="E74" s="37"/>
      <c r="F74" s="37"/>
      <c r="G74" s="25"/>
      <c r="H74" s="40"/>
      <c r="I74" s="19"/>
    </row>
    <row r="75" spans="1:9" s="29" customFormat="1" ht="78.75">
      <c r="A75" s="38"/>
      <c r="B75" s="19" t="s">
        <v>82</v>
      </c>
      <c r="C75" s="37"/>
      <c r="D75" s="37"/>
      <c r="E75" s="37"/>
      <c r="F75" s="37"/>
      <c r="G75" s="25"/>
      <c r="H75" s="40" t="s">
        <v>148</v>
      </c>
      <c r="I75" s="19">
        <v>100</v>
      </c>
    </row>
    <row r="76" spans="1:9" s="29" customFormat="1" ht="12.75">
      <c r="A76" s="38"/>
      <c r="B76" s="19" t="s">
        <v>95</v>
      </c>
      <c r="C76" s="37"/>
      <c r="D76" s="37"/>
      <c r="E76" s="37"/>
      <c r="F76" s="37"/>
      <c r="G76" s="25"/>
      <c r="H76" s="40">
        <v>1</v>
      </c>
      <c r="I76" s="38"/>
    </row>
    <row r="77" spans="1:9" s="29" customFormat="1" ht="12.75">
      <c r="A77" s="38"/>
      <c r="B77" s="19" t="s">
        <v>37</v>
      </c>
      <c r="C77" s="37"/>
      <c r="D77" s="37"/>
      <c r="E77" s="37"/>
      <c r="F77" s="37"/>
      <c r="G77" s="25"/>
      <c r="H77" s="40">
        <v>1</v>
      </c>
      <c r="I77" s="38"/>
    </row>
    <row r="78" spans="1:9" ht="38.25">
      <c r="A78" s="38">
        <v>7</v>
      </c>
      <c r="B78" s="16" t="s">
        <v>149</v>
      </c>
      <c r="C78" s="36">
        <f>SUM(C80:C83)</f>
        <v>410.15000000000003</v>
      </c>
      <c r="D78" s="36">
        <f>SUM(D80:D83)</f>
        <v>389.47849</v>
      </c>
      <c r="E78" s="36">
        <f>D78/C78*100</f>
        <v>94.96001219066194</v>
      </c>
      <c r="F78" s="36">
        <f>SUM(F80:F83)</f>
        <v>389.47849</v>
      </c>
      <c r="G78" s="36">
        <f>F78/C78*100</f>
        <v>94.96001219066194</v>
      </c>
      <c r="H78" s="15"/>
      <c r="I78" s="28"/>
    </row>
    <row r="79" spans="1:9" s="29" customFormat="1" ht="12.75">
      <c r="A79" s="38"/>
      <c r="B79" s="19" t="s">
        <v>5</v>
      </c>
      <c r="C79" s="37">
        <f>D79+E79</f>
        <v>0</v>
      </c>
      <c r="D79" s="37"/>
      <c r="E79" s="36"/>
      <c r="F79" s="37"/>
      <c r="G79" s="36"/>
      <c r="H79" s="19"/>
      <c r="I79" s="19"/>
    </row>
    <row r="80" spans="1:9" s="29" customFormat="1" ht="12.75">
      <c r="A80" s="38"/>
      <c r="B80" s="19" t="s">
        <v>0</v>
      </c>
      <c r="C80" s="37">
        <v>408.85</v>
      </c>
      <c r="D80" s="37">
        <v>388.17849</v>
      </c>
      <c r="E80" s="36">
        <f>D80/C80*100</f>
        <v>94.94398679222208</v>
      </c>
      <c r="F80" s="37">
        <v>388.17849</v>
      </c>
      <c r="G80" s="36">
        <f>F80/C80*100</f>
        <v>94.94398679222208</v>
      </c>
      <c r="H80" s="19"/>
      <c r="I80" s="19"/>
    </row>
    <row r="81" spans="1:9" s="29" customFormat="1" ht="12.75">
      <c r="A81" s="38"/>
      <c r="B81" s="19" t="s">
        <v>1</v>
      </c>
      <c r="C81" s="37"/>
      <c r="D81" s="37"/>
      <c r="E81" s="36"/>
      <c r="F81" s="37"/>
      <c r="G81" s="36"/>
      <c r="H81" s="19"/>
      <c r="I81" s="19"/>
    </row>
    <row r="82" spans="1:9" s="29" customFormat="1" ht="12.75">
      <c r="A82" s="38"/>
      <c r="B82" s="19" t="s">
        <v>2</v>
      </c>
      <c r="C82" s="37"/>
      <c r="D82" s="37"/>
      <c r="E82" s="36"/>
      <c r="F82" s="37"/>
      <c r="G82" s="36"/>
      <c r="H82" s="19"/>
      <c r="I82" s="19"/>
    </row>
    <row r="83" spans="1:9" s="29" customFormat="1" ht="12.75">
      <c r="A83" s="38"/>
      <c r="B83" s="19" t="s">
        <v>3</v>
      </c>
      <c r="C83" s="37">
        <v>1.3</v>
      </c>
      <c r="D83" s="37">
        <v>1.3</v>
      </c>
      <c r="E83" s="36">
        <f>D83/C83*100</f>
        <v>100</v>
      </c>
      <c r="F83" s="37">
        <v>1.3</v>
      </c>
      <c r="G83" s="36">
        <f>F83/C83*100</f>
        <v>100</v>
      </c>
      <c r="H83" s="19"/>
      <c r="I83" s="19"/>
    </row>
    <row r="84" spans="1:9" s="29" customFormat="1" ht="12.75">
      <c r="A84" s="38"/>
      <c r="B84" s="19" t="s">
        <v>3</v>
      </c>
      <c r="C84" s="37"/>
      <c r="D84" s="37"/>
      <c r="E84" s="36"/>
      <c r="F84" s="37"/>
      <c r="G84" s="26"/>
      <c r="H84" s="19"/>
      <c r="I84" s="19"/>
    </row>
    <row r="85" spans="1:9" s="29" customFormat="1" ht="12.75">
      <c r="A85" s="38"/>
      <c r="B85" s="19" t="s">
        <v>36</v>
      </c>
      <c r="C85" s="37"/>
      <c r="D85" s="37"/>
      <c r="E85" s="37"/>
      <c r="F85" s="37"/>
      <c r="G85" s="25"/>
      <c r="H85" s="40"/>
      <c r="I85" s="19"/>
    </row>
    <row r="86" spans="1:9" s="29" customFormat="1" ht="59.25" customHeight="1">
      <c r="A86" s="38"/>
      <c r="B86" s="19" t="s">
        <v>150</v>
      </c>
      <c r="C86" s="37"/>
      <c r="D86" s="37"/>
      <c r="E86" s="37"/>
      <c r="F86" s="37"/>
      <c r="G86" s="25"/>
      <c r="H86" s="40" t="s">
        <v>141</v>
      </c>
      <c r="I86" s="19">
        <v>100</v>
      </c>
    </row>
    <row r="87" spans="1:9" s="29" customFormat="1" ht="12.75">
      <c r="A87" s="38"/>
      <c r="B87" s="19" t="s">
        <v>95</v>
      </c>
      <c r="C87" s="37"/>
      <c r="D87" s="37"/>
      <c r="E87" s="37"/>
      <c r="F87" s="37"/>
      <c r="G87" s="25"/>
      <c r="H87" s="40">
        <v>37.3</v>
      </c>
      <c r="I87" s="38"/>
    </row>
    <row r="88" spans="1:9" s="29" customFormat="1" ht="12.75">
      <c r="A88" s="38"/>
      <c r="B88" s="19" t="s">
        <v>37</v>
      </c>
      <c r="C88" s="37"/>
      <c r="D88" s="37"/>
      <c r="E88" s="37"/>
      <c r="F88" s="37"/>
      <c r="G88" s="25"/>
      <c r="H88" s="40">
        <v>37.5</v>
      </c>
      <c r="I88" s="38"/>
    </row>
    <row r="89" spans="1:9" ht="25.5">
      <c r="A89" s="38">
        <v>8</v>
      </c>
      <c r="B89" s="16" t="s">
        <v>151</v>
      </c>
      <c r="C89" s="36">
        <f>SUM(C91:C94)</f>
        <v>559.1</v>
      </c>
      <c r="D89" s="36">
        <f>SUM(D91:D94)</f>
        <v>559.1</v>
      </c>
      <c r="E89" s="36">
        <f>D89/C89*100</f>
        <v>100</v>
      </c>
      <c r="F89" s="36">
        <f>SUM(F91:F94)</f>
        <v>559.1</v>
      </c>
      <c r="G89" s="36">
        <f>F89/C89*100</f>
        <v>100</v>
      </c>
      <c r="H89" s="15"/>
      <c r="I89" s="28"/>
    </row>
    <row r="90" spans="1:9" s="29" customFormat="1" ht="12.75">
      <c r="A90" s="38"/>
      <c r="B90" s="19" t="s">
        <v>5</v>
      </c>
      <c r="C90" s="37">
        <f>D90+E90</f>
        <v>0</v>
      </c>
      <c r="D90" s="37"/>
      <c r="E90" s="36"/>
      <c r="F90" s="37"/>
      <c r="G90" s="36"/>
      <c r="H90" s="19"/>
      <c r="I90" s="19"/>
    </row>
    <row r="91" spans="1:9" s="29" customFormat="1" ht="12.75">
      <c r="A91" s="38"/>
      <c r="B91" s="19" t="s">
        <v>0</v>
      </c>
      <c r="C91" s="37">
        <v>557</v>
      </c>
      <c r="D91" s="37">
        <v>557</v>
      </c>
      <c r="E91" s="36">
        <f>D91/C91*100</f>
        <v>100</v>
      </c>
      <c r="F91" s="37">
        <v>557</v>
      </c>
      <c r="G91" s="36">
        <f>F91/C91*100</f>
        <v>100</v>
      </c>
      <c r="H91" s="19"/>
      <c r="I91" s="19"/>
    </row>
    <row r="92" spans="1:9" s="29" customFormat="1" ht="12.75">
      <c r="A92" s="38"/>
      <c r="B92" s="19" t="s">
        <v>1</v>
      </c>
      <c r="C92" s="37"/>
      <c r="D92" s="37"/>
      <c r="E92" s="36"/>
      <c r="F92" s="37"/>
      <c r="G92" s="36"/>
      <c r="H92" s="19"/>
      <c r="I92" s="19"/>
    </row>
    <row r="93" spans="1:9" s="29" customFormat="1" ht="12.75">
      <c r="A93" s="38"/>
      <c r="B93" s="19" t="s">
        <v>2</v>
      </c>
      <c r="C93" s="37"/>
      <c r="D93" s="37"/>
      <c r="E93" s="26"/>
      <c r="F93" s="37"/>
      <c r="G93" s="26"/>
      <c r="H93" s="19"/>
      <c r="I93" s="19"/>
    </row>
    <row r="94" spans="1:9" s="29" customFormat="1" ht="12.75">
      <c r="A94" s="38"/>
      <c r="B94" s="19" t="s">
        <v>3</v>
      </c>
      <c r="C94" s="37">
        <v>2.1</v>
      </c>
      <c r="D94" s="37">
        <v>2.1</v>
      </c>
      <c r="E94" s="26">
        <f>D94/C94*100</f>
        <v>100</v>
      </c>
      <c r="F94" s="37">
        <v>2.1</v>
      </c>
      <c r="G94" s="36">
        <f>F94/C94*100</f>
        <v>100</v>
      </c>
      <c r="H94" s="19"/>
      <c r="I94" s="19"/>
    </row>
    <row r="95" spans="1:9" s="29" customFormat="1" ht="12.75">
      <c r="A95" s="38"/>
      <c r="B95" s="19" t="s">
        <v>3</v>
      </c>
      <c r="C95" s="37"/>
      <c r="D95" s="37"/>
      <c r="E95" s="26"/>
      <c r="F95" s="37"/>
      <c r="G95" s="26"/>
      <c r="H95" s="19"/>
      <c r="I95" s="19"/>
    </row>
    <row r="96" spans="1:9" s="29" customFormat="1" ht="12.75">
      <c r="A96" s="38"/>
      <c r="B96" s="19" t="s">
        <v>36</v>
      </c>
      <c r="C96" s="37"/>
      <c r="D96" s="37"/>
      <c r="E96" s="37"/>
      <c r="F96" s="37"/>
      <c r="G96" s="25"/>
      <c r="H96" s="40"/>
      <c r="I96" s="19"/>
    </row>
    <row r="97" spans="1:9" s="29" customFormat="1" ht="24.75" customHeight="1">
      <c r="A97" s="38"/>
      <c r="B97" s="19" t="s">
        <v>152</v>
      </c>
      <c r="C97" s="37"/>
      <c r="D97" s="37"/>
      <c r="E97" s="37"/>
      <c r="F97" s="37"/>
      <c r="G97" s="25"/>
      <c r="H97" s="40" t="s">
        <v>141</v>
      </c>
      <c r="I97" s="19">
        <v>100</v>
      </c>
    </row>
    <row r="98" spans="1:9" s="29" customFormat="1" ht="12.75">
      <c r="A98" s="38"/>
      <c r="B98" s="19" t="s">
        <v>95</v>
      </c>
      <c r="C98" s="37"/>
      <c r="D98" s="37"/>
      <c r="E98" s="37"/>
      <c r="F98" s="37"/>
      <c r="G98" s="25"/>
      <c r="H98" s="40">
        <v>5.9</v>
      </c>
      <c r="I98" s="38"/>
    </row>
    <row r="99" spans="1:9" s="29" customFormat="1" ht="12.75">
      <c r="A99" s="38"/>
      <c r="B99" s="19" t="s">
        <v>37</v>
      </c>
      <c r="C99" s="37"/>
      <c r="D99" s="37"/>
      <c r="E99" s="37"/>
      <c r="F99" s="37"/>
      <c r="G99" s="25"/>
      <c r="H99" s="40">
        <v>5.9</v>
      </c>
      <c r="I99" s="38"/>
    </row>
    <row r="100" spans="1:9" ht="25.5">
      <c r="A100" s="38">
        <v>9</v>
      </c>
      <c r="B100" s="16" t="s">
        <v>153</v>
      </c>
      <c r="C100" s="36">
        <f>SUM(C102:C105)</f>
        <v>1247.3</v>
      </c>
      <c r="D100" s="36">
        <f>SUM(D102:D105)</f>
        <v>1247.24</v>
      </c>
      <c r="E100" s="36">
        <f>D100/C100*100</f>
        <v>99.99518960955665</v>
      </c>
      <c r="F100" s="36">
        <f>SUM(F102:F105)</f>
        <v>1247.24</v>
      </c>
      <c r="G100" s="36">
        <f>F100/C100*100</f>
        <v>99.99518960955665</v>
      </c>
      <c r="H100" s="15"/>
      <c r="I100" s="28"/>
    </row>
    <row r="101" spans="1:9" s="29" customFormat="1" ht="12.75">
      <c r="A101" s="38"/>
      <c r="B101" s="19" t="s">
        <v>5</v>
      </c>
      <c r="C101" s="37">
        <f>D101+E101</f>
        <v>0</v>
      </c>
      <c r="D101" s="37"/>
      <c r="E101" s="36"/>
      <c r="F101" s="37"/>
      <c r="G101" s="36"/>
      <c r="H101" s="19"/>
      <c r="I101" s="19"/>
    </row>
    <row r="102" spans="1:9" s="29" customFormat="1" ht="12.75">
      <c r="A102" s="38"/>
      <c r="B102" s="19" t="s">
        <v>0</v>
      </c>
      <c r="C102" s="37">
        <v>1240.7</v>
      </c>
      <c r="D102" s="37">
        <v>1240.7</v>
      </c>
      <c r="E102" s="36">
        <f>D102/C102*100</f>
        <v>100</v>
      </c>
      <c r="F102" s="37">
        <v>1240.7</v>
      </c>
      <c r="G102" s="36">
        <f>F102/C102*100</f>
        <v>100</v>
      </c>
      <c r="H102" s="19"/>
      <c r="I102" s="19"/>
    </row>
    <row r="103" spans="1:9" s="29" customFormat="1" ht="12.75">
      <c r="A103" s="38"/>
      <c r="B103" s="19" t="s">
        <v>1</v>
      </c>
      <c r="C103" s="37"/>
      <c r="D103" s="37"/>
      <c r="E103" s="36"/>
      <c r="F103" s="37"/>
      <c r="G103" s="36"/>
      <c r="H103" s="19"/>
      <c r="I103" s="19"/>
    </row>
    <row r="104" spans="1:9" s="29" customFormat="1" ht="12.75">
      <c r="A104" s="38"/>
      <c r="B104" s="19" t="s">
        <v>2</v>
      </c>
      <c r="C104" s="37"/>
      <c r="D104" s="37"/>
      <c r="E104" s="26"/>
      <c r="F104" s="37"/>
      <c r="G104" s="26"/>
      <c r="H104" s="19"/>
      <c r="I104" s="19"/>
    </row>
    <row r="105" spans="1:9" s="29" customFormat="1" ht="12.75">
      <c r="A105" s="38"/>
      <c r="B105" s="19" t="s">
        <v>3</v>
      </c>
      <c r="C105" s="37">
        <v>6.6</v>
      </c>
      <c r="D105" s="37">
        <v>6.54</v>
      </c>
      <c r="E105" s="26">
        <f>D105/C105*100</f>
        <v>99.0909090909091</v>
      </c>
      <c r="F105" s="37">
        <v>6.54</v>
      </c>
      <c r="G105" s="36">
        <f>F105/C105*100</f>
        <v>99.0909090909091</v>
      </c>
      <c r="H105" s="19"/>
      <c r="I105" s="19"/>
    </row>
    <row r="106" spans="1:9" s="29" customFormat="1" ht="12.75">
      <c r="A106" s="38"/>
      <c r="B106" s="19" t="s">
        <v>3</v>
      </c>
      <c r="C106" s="37"/>
      <c r="D106" s="37"/>
      <c r="E106" s="26"/>
      <c r="F106" s="37"/>
      <c r="G106" s="26"/>
      <c r="H106" s="19"/>
      <c r="I106" s="19"/>
    </row>
    <row r="107" spans="1:9" s="29" customFormat="1" ht="12.75">
      <c r="A107" s="38"/>
      <c r="B107" s="19" t="s">
        <v>36</v>
      </c>
      <c r="C107" s="37"/>
      <c r="D107" s="37"/>
      <c r="E107" s="37"/>
      <c r="F107" s="37"/>
      <c r="G107" s="25"/>
      <c r="H107" s="40"/>
      <c r="I107" s="19"/>
    </row>
    <row r="108" spans="1:9" s="29" customFormat="1" ht="24.75" customHeight="1">
      <c r="A108" s="38"/>
      <c r="B108" s="19" t="s">
        <v>150</v>
      </c>
      <c r="C108" s="37"/>
      <c r="D108" s="37"/>
      <c r="E108" s="37"/>
      <c r="F108" s="37"/>
      <c r="G108" s="25"/>
      <c r="H108" s="40" t="s">
        <v>141</v>
      </c>
      <c r="I108" s="19">
        <v>100</v>
      </c>
    </row>
    <row r="109" spans="1:9" s="29" customFormat="1" ht="12.75">
      <c r="A109" s="38"/>
      <c r="B109" s="19" t="s">
        <v>95</v>
      </c>
      <c r="C109" s="37"/>
      <c r="D109" s="37"/>
      <c r="E109" s="37"/>
      <c r="F109" s="37"/>
      <c r="G109" s="25"/>
      <c r="H109" s="40">
        <v>37.3</v>
      </c>
      <c r="I109" s="38"/>
    </row>
    <row r="110" spans="1:9" s="29" customFormat="1" ht="12.75">
      <c r="A110" s="38"/>
      <c r="B110" s="19" t="s">
        <v>37</v>
      </c>
      <c r="C110" s="37"/>
      <c r="D110" s="37"/>
      <c r="E110" s="37"/>
      <c r="F110" s="37"/>
      <c r="G110" s="25"/>
      <c r="H110" s="40">
        <v>37.5</v>
      </c>
      <c r="I110" s="38"/>
    </row>
    <row r="111" spans="1:9" ht="51">
      <c r="A111" s="38">
        <v>10</v>
      </c>
      <c r="B111" s="16" t="s">
        <v>154</v>
      </c>
      <c r="C111" s="36">
        <f>SUM(C113:C116)</f>
        <v>92.1</v>
      </c>
      <c r="D111" s="36">
        <f>SUM(D113:D116)</f>
        <v>92.1</v>
      </c>
      <c r="E111" s="36">
        <f>D111/C111*100</f>
        <v>100</v>
      </c>
      <c r="F111" s="36">
        <f>SUM(F113:F116)</f>
        <v>92.1</v>
      </c>
      <c r="G111" s="36">
        <f>F111/C111*100</f>
        <v>100</v>
      </c>
      <c r="H111" s="15"/>
      <c r="I111" s="28"/>
    </row>
    <row r="112" spans="1:9" s="29" customFormat="1" ht="12.75">
      <c r="A112" s="38"/>
      <c r="B112" s="19" t="s">
        <v>5</v>
      </c>
      <c r="C112" s="37">
        <f>D112+E112</f>
        <v>0</v>
      </c>
      <c r="D112" s="37"/>
      <c r="E112" s="36"/>
      <c r="F112" s="37"/>
      <c r="G112" s="36"/>
      <c r="H112" s="19"/>
      <c r="I112" s="19"/>
    </row>
    <row r="113" spans="1:9" s="29" customFormat="1" ht="12.75">
      <c r="A113" s="38"/>
      <c r="B113" s="19" t="s">
        <v>0</v>
      </c>
      <c r="C113" s="37">
        <v>45.8</v>
      </c>
      <c r="D113" s="37">
        <v>45.8</v>
      </c>
      <c r="E113" s="36">
        <f>D113/C113*100</f>
        <v>100</v>
      </c>
      <c r="F113" s="37">
        <v>45.8</v>
      </c>
      <c r="G113" s="36">
        <f>F113/C113*100</f>
        <v>100</v>
      </c>
      <c r="H113" s="19"/>
      <c r="I113" s="19"/>
    </row>
    <row r="114" spans="1:9" s="29" customFormat="1" ht="12.75">
      <c r="A114" s="38"/>
      <c r="B114" s="19" t="s">
        <v>1</v>
      </c>
      <c r="C114" s="37">
        <v>46.3</v>
      </c>
      <c r="D114" s="37">
        <v>46.3</v>
      </c>
      <c r="E114" s="36"/>
      <c r="F114" s="37">
        <v>46.3</v>
      </c>
      <c r="G114" s="36"/>
      <c r="H114" s="19"/>
      <c r="I114" s="19"/>
    </row>
    <row r="115" spans="1:9" s="29" customFormat="1" ht="12.75">
      <c r="A115" s="38"/>
      <c r="B115" s="19" t="s">
        <v>2</v>
      </c>
      <c r="C115" s="37"/>
      <c r="D115" s="37"/>
      <c r="E115" s="26"/>
      <c r="F115" s="37"/>
      <c r="G115" s="26"/>
      <c r="H115" s="19"/>
      <c r="I115" s="19"/>
    </row>
    <row r="116" spans="1:9" s="29" customFormat="1" ht="12.75">
      <c r="A116" s="38"/>
      <c r="B116" s="19" t="s">
        <v>3</v>
      </c>
      <c r="C116" s="37"/>
      <c r="D116" s="37"/>
      <c r="E116" s="26"/>
      <c r="F116" s="37"/>
      <c r="G116" s="36"/>
      <c r="H116" s="19"/>
      <c r="I116" s="19"/>
    </row>
    <row r="117" spans="1:9" s="29" customFormat="1" ht="12.75">
      <c r="A117" s="38"/>
      <c r="B117" s="19" t="s">
        <v>3</v>
      </c>
      <c r="C117" s="37"/>
      <c r="D117" s="37"/>
      <c r="E117" s="26"/>
      <c r="F117" s="37"/>
      <c r="G117" s="26"/>
      <c r="H117" s="19"/>
      <c r="I117" s="19"/>
    </row>
    <row r="118" spans="1:9" s="29" customFormat="1" ht="12.75">
      <c r="A118" s="38"/>
      <c r="B118" s="19" t="s">
        <v>36</v>
      </c>
      <c r="C118" s="37"/>
      <c r="D118" s="37"/>
      <c r="E118" s="37"/>
      <c r="F118" s="37"/>
      <c r="G118" s="25"/>
      <c r="H118" s="40"/>
      <c r="I118" s="19"/>
    </row>
    <row r="119" spans="1:9" s="29" customFormat="1" ht="54.75" customHeight="1">
      <c r="A119" s="38"/>
      <c r="B119" s="19" t="s">
        <v>155</v>
      </c>
      <c r="C119" s="37"/>
      <c r="D119" s="37"/>
      <c r="E119" s="37"/>
      <c r="F119" s="37"/>
      <c r="G119" s="25"/>
      <c r="H119" s="40" t="s">
        <v>157</v>
      </c>
      <c r="I119" s="19">
        <v>100</v>
      </c>
    </row>
    <row r="120" spans="1:9" s="29" customFormat="1" ht="12.75">
      <c r="A120" s="38"/>
      <c r="B120" s="19" t="s">
        <v>95</v>
      </c>
      <c r="C120" s="37"/>
      <c r="D120" s="37"/>
      <c r="E120" s="37"/>
      <c r="F120" s="37"/>
      <c r="G120" s="25"/>
      <c r="H120" s="40">
        <v>2</v>
      </c>
      <c r="I120" s="38"/>
    </row>
    <row r="121" spans="1:9" s="29" customFormat="1" ht="12.75">
      <c r="A121" s="38"/>
      <c r="B121" s="19" t="s">
        <v>37</v>
      </c>
      <c r="C121" s="37"/>
      <c r="D121" s="37"/>
      <c r="E121" s="37"/>
      <c r="F121" s="37"/>
      <c r="G121" s="25"/>
      <c r="H121" s="40">
        <v>2</v>
      </c>
      <c r="I121" s="38"/>
    </row>
    <row r="122" spans="1:9" ht="25.5">
      <c r="A122" s="38">
        <v>11</v>
      </c>
      <c r="B122" s="16" t="s">
        <v>158</v>
      </c>
      <c r="C122" s="36">
        <f>SUM(C124:C127)</f>
        <v>549.6899999999999</v>
      </c>
      <c r="D122" s="36">
        <f>SUM(D124:D127)</f>
        <v>548.14668</v>
      </c>
      <c r="E122" s="36">
        <f>D122/C122*100</f>
        <v>99.71923811602905</v>
      </c>
      <c r="F122" s="36">
        <f>SUM(F124:F127)</f>
        <v>548.14668</v>
      </c>
      <c r="G122" s="36">
        <f>F122/C122*100</f>
        <v>99.71923811602905</v>
      </c>
      <c r="H122" s="15"/>
      <c r="I122" s="28"/>
    </row>
    <row r="123" spans="1:9" s="29" customFormat="1" ht="12.75">
      <c r="A123" s="38"/>
      <c r="B123" s="19" t="s">
        <v>5</v>
      </c>
      <c r="C123" s="37">
        <f>D123+E123</f>
        <v>0</v>
      </c>
      <c r="D123" s="37"/>
      <c r="E123" s="36"/>
      <c r="F123" s="37"/>
      <c r="G123" s="36"/>
      <c r="H123" s="19"/>
      <c r="I123" s="19"/>
    </row>
    <row r="124" spans="1:9" s="29" customFormat="1" ht="12.75">
      <c r="A124" s="38"/>
      <c r="B124" s="19" t="s">
        <v>0</v>
      </c>
      <c r="C124" s="37">
        <v>350.4</v>
      </c>
      <c r="D124" s="37">
        <v>348.85668</v>
      </c>
      <c r="E124" s="36">
        <f>D124/C124*100</f>
        <v>99.55955479452055</v>
      </c>
      <c r="F124" s="37">
        <v>348.85668</v>
      </c>
      <c r="G124" s="36">
        <f>F124/C124*100</f>
        <v>99.55955479452055</v>
      </c>
      <c r="H124" s="19"/>
      <c r="I124" s="19"/>
    </row>
    <row r="125" spans="1:9" s="29" customFormat="1" ht="12.75">
      <c r="A125" s="38"/>
      <c r="B125" s="19" t="s">
        <v>1</v>
      </c>
      <c r="C125" s="37">
        <v>158.89</v>
      </c>
      <c r="D125" s="37">
        <v>158.89</v>
      </c>
      <c r="E125" s="36"/>
      <c r="F125" s="37">
        <v>158.89</v>
      </c>
      <c r="G125" s="36"/>
      <c r="H125" s="19"/>
      <c r="I125" s="19"/>
    </row>
    <row r="126" spans="1:9" s="29" customFormat="1" ht="12.75">
      <c r="A126" s="38"/>
      <c r="B126" s="19" t="s">
        <v>2</v>
      </c>
      <c r="C126" s="37"/>
      <c r="D126" s="37"/>
      <c r="E126" s="26"/>
      <c r="F126" s="37"/>
      <c r="G126" s="26"/>
      <c r="H126" s="19"/>
      <c r="I126" s="19"/>
    </row>
    <row r="127" spans="1:9" s="29" customFormat="1" ht="12.75">
      <c r="A127" s="38"/>
      <c r="B127" s="19" t="s">
        <v>3</v>
      </c>
      <c r="C127" s="37">
        <v>40.4</v>
      </c>
      <c r="D127" s="37">
        <v>40.4</v>
      </c>
      <c r="E127" s="26">
        <f>D127/C127*100</f>
        <v>100</v>
      </c>
      <c r="F127" s="37">
        <v>40.4</v>
      </c>
      <c r="G127" s="36">
        <f>F127/C127*100</f>
        <v>100</v>
      </c>
      <c r="H127" s="19"/>
      <c r="I127" s="19"/>
    </row>
    <row r="128" spans="1:9" s="29" customFormat="1" ht="12.75">
      <c r="A128" s="38"/>
      <c r="B128" s="19" t="s">
        <v>3</v>
      </c>
      <c r="C128" s="37"/>
      <c r="D128" s="37"/>
      <c r="E128" s="26"/>
      <c r="F128" s="37"/>
      <c r="G128" s="26"/>
      <c r="H128" s="19"/>
      <c r="I128" s="19"/>
    </row>
    <row r="129" spans="1:9" s="29" customFormat="1" ht="12.75">
      <c r="A129" s="38"/>
      <c r="B129" s="19" t="s">
        <v>36</v>
      </c>
      <c r="C129" s="37"/>
      <c r="D129" s="37"/>
      <c r="E129" s="37"/>
      <c r="F129" s="37"/>
      <c r="G129" s="25"/>
      <c r="H129" s="40"/>
      <c r="I129" s="19"/>
    </row>
    <row r="130" spans="1:9" s="29" customFormat="1" ht="69.75" customHeight="1">
      <c r="A130" s="38"/>
      <c r="B130" s="19" t="s">
        <v>159</v>
      </c>
      <c r="C130" s="37"/>
      <c r="D130" s="37"/>
      <c r="E130" s="37"/>
      <c r="F130" s="37"/>
      <c r="G130" s="25"/>
      <c r="H130" s="19" t="s">
        <v>156</v>
      </c>
      <c r="I130" s="19">
        <v>100</v>
      </c>
    </row>
    <row r="131" spans="1:9" s="29" customFormat="1" ht="12.75">
      <c r="A131" s="38"/>
      <c r="B131" s="19" t="s">
        <v>95</v>
      </c>
      <c r="C131" s="37"/>
      <c r="D131" s="37"/>
      <c r="E131" s="37"/>
      <c r="F131" s="37"/>
      <c r="G131" s="25"/>
      <c r="H131" s="19"/>
      <c r="I131" s="38"/>
    </row>
    <row r="132" spans="1:9" s="29" customFormat="1" ht="12.75">
      <c r="A132" s="38"/>
      <c r="B132" s="19" t="s">
        <v>37</v>
      </c>
      <c r="C132" s="37"/>
      <c r="D132" s="37"/>
      <c r="E132" s="37"/>
      <c r="F132" s="37"/>
      <c r="G132" s="25"/>
      <c r="H132" s="19"/>
      <c r="I132" s="38"/>
    </row>
    <row r="133" spans="1:9" ht="38.25">
      <c r="A133" s="38">
        <v>12</v>
      </c>
      <c r="B133" s="16" t="s">
        <v>160</v>
      </c>
      <c r="C133" s="36">
        <f>SUM(C135:C138)</f>
        <v>7333.273</v>
      </c>
      <c r="D133" s="36">
        <f>SUM(D135:D138)</f>
        <v>7228.46898</v>
      </c>
      <c r="E133" s="36">
        <f>D133/C133*100</f>
        <v>98.57084251465886</v>
      </c>
      <c r="F133" s="36">
        <f>SUM(F135:F138)</f>
        <v>7228.46898</v>
      </c>
      <c r="G133" s="36">
        <f>F133/C133*100</f>
        <v>98.57084251465886</v>
      </c>
      <c r="H133" s="15"/>
      <c r="I133" s="28"/>
    </row>
    <row r="134" spans="1:9" s="29" customFormat="1" ht="12.75">
      <c r="A134" s="38"/>
      <c r="B134" s="19" t="s">
        <v>5</v>
      </c>
      <c r="C134" s="37">
        <f>D134+E134</f>
        <v>0</v>
      </c>
      <c r="D134" s="37"/>
      <c r="E134" s="36"/>
      <c r="F134" s="37"/>
      <c r="G134" s="36"/>
      <c r="H134" s="19"/>
      <c r="I134" s="19"/>
    </row>
    <row r="135" spans="1:9" s="29" customFormat="1" ht="12.75">
      <c r="A135" s="38"/>
      <c r="B135" s="19" t="s">
        <v>0</v>
      </c>
      <c r="C135" s="37">
        <v>7133.273</v>
      </c>
      <c r="D135" s="37">
        <v>7043.93898</v>
      </c>
      <c r="E135" s="36">
        <f>D135/C135*100</f>
        <v>98.74764333287118</v>
      </c>
      <c r="F135" s="37">
        <v>7043.93898</v>
      </c>
      <c r="G135" s="36">
        <f>F135/C135*100</f>
        <v>98.74764333287118</v>
      </c>
      <c r="H135" s="19"/>
      <c r="I135" s="19"/>
    </row>
    <row r="136" spans="1:9" s="29" customFormat="1" ht="12.75">
      <c r="A136" s="38"/>
      <c r="B136" s="19" t="s">
        <v>1</v>
      </c>
      <c r="C136" s="37"/>
      <c r="D136" s="37"/>
      <c r="E136" s="36"/>
      <c r="F136" s="37"/>
      <c r="G136" s="36"/>
      <c r="H136" s="19"/>
      <c r="I136" s="19"/>
    </row>
    <row r="137" spans="1:9" s="29" customFormat="1" ht="12.75">
      <c r="A137" s="38"/>
      <c r="B137" s="19" t="s">
        <v>2</v>
      </c>
      <c r="C137" s="37"/>
      <c r="D137" s="37"/>
      <c r="E137" s="26"/>
      <c r="F137" s="37"/>
      <c r="G137" s="26"/>
      <c r="H137" s="19"/>
      <c r="I137" s="19"/>
    </row>
    <row r="138" spans="1:9" s="29" customFormat="1" ht="12.75">
      <c r="A138" s="38"/>
      <c r="B138" s="19" t="s">
        <v>3</v>
      </c>
      <c r="C138" s="37">
        <v>200</v>
      </c>
      <c r="D138" s="37">
        <v>184.53</v>
      </c>
      <c r="E138" s="26">
        <f>D138/C138*100</f>
        <v>92.265</v>
      </c>
      <c r="F138" s="37">
        <v>184.53</v>
      </c>
      <c r="G138" s="36">
        <f>F138/C138*100</f>
        <v>92.265</v>
      </c>
      <c r="H138" s="19"/>
      <c r="I138" s="19"/>
    </row>
    <row r="139" spans="1:9" s="29" customFormat="1" ht="12.75">
      <c r="A139" s="38"/>
      <c r="B139" s="19" t="s">
        <v>3</v>
      </c>
      <c r="C139" s="37"/>
      <c r="D139" s="37"/>
      <c r="E139" s="26"/>
      <c r="F139" s="37"/>
      <c r="G139" s="26"/>
      <c r="H139" s="19"/>
      <c r="I139" s="19"/>
    </row>
    <row r="140" spans="1:9" s="29" customFormat="1" ht="12.75">
      <c r="A140" s="38"/>
      <c r="B140" s="19" t="s">
        <v>36</v>
      </c>
      <c r="C140" s="37"/>
      <c r="D140" s="37"/>
      <c r="E140" s="37"/>
      <c r="F140" s="37"/>
      <c r="G140" s="25"/>
      <c r="H140" s="40"/>
      <c r="I140" s="19"/>
    </row>
    <row r="141" spans="1:9" s="29" customFormat="1" ht="24.75" customHeight="1">
      <c r="A141" s="38"/>
      <c r="B141" s="19" t="s">
        <v>152</v>
      </c>
      <c r="C141" s="37"/>
      <c r="D141" s="37"/>
      <c r="E141" s="37"/>
      <c r="F141" s="37"/>
      <c r="G141" s="25"/>
      <c r="H141" s="40" t="s">
        <v>141</v>
      </c>
      <c r="I141" s="19">
        <v>100</v>
      </c>
    </row>
    <row r="142" spans="1:9" s="29" customFormat="1" ht="12.75">
      <c r="A142" s="38"/>
      <c r="B142" s="19" t="s">
        <v>95</v>
      </c>
      <c r="C142" s="37"/>
      <c r="D142" s="37"/>
      <c r="E142" s="37"/>
      <c r="F142" s="37"/>
      <c r="G142" s="25"/>
      <c r="H142" s="40">
        <v>986</v>
      </c>
      <c r="I142" s="38"/>
    </row>
    <row r="143" spans="1:9" s="29" customFormat="1" ht="12.75">
      <c r="A143" s="38"/>
      <c r="B143" s="19" t="s">
        <v>37</v>
      </c>
      <c r="C143" s="37"/>
      <c r="D143" s="37"/>
      <c r="E143" s="37"/>
      <c r="F143" s="37"/>
      <c r="G143" s="25"/>
      <c r="H143" s="40">
        <v>990</v>
      </c>
      <c r="I143" s="38"/>
    </row>
    <row r="144" spans="1:9" ht="25.5">
      <c r="A144" s="38">
        <v>13</v>
      </c>
      <c r="B144" s="16" t="s">
        <v>161</v>
      </c>
      <c r="C144" s="36">
        <f>SUM(C146:C149)</f>
        <v>0</v>
      </c>
      <c r="D144" s="36">
        <f>SUM(D146:D149)</f>
        <v>0</v>
      </c>
      <c r="E144" s="36" t="e">
        <f>D144/C144*100</f>
        <v>#DIV/0!</v>
      </c>
      <c r="F144" s="36">
        <f>SUM(F146:F149)</f>
        <v>0</v>
      </c>
      <c r="G144" s="36" t="e">
        <f>F144/C144*100</f>
        <v>#DIV/0!</v>
      </c>
      <c r="H144" s="15"/>
      <c r="I144" s="28"/>
    </row>
    <row r="145" spans="1:9" s="29" customFormat="1" ht="12.75">
      <c r="A145" s="38"/>
      <c r="B145" s="19" t="s">
        <v>5</v>
      </c>
      <c r="C145" s="37">
        <f>D145+E145</f>
        <v>0</v>
      </c>
      <c r="D145" s="37"/>
      <c r="E145" s="36"/>
      <c r="F145" s="37"/>
      <c r="G145" s="36"/>
      <c r="H145" s="19"/>
      <c r="I145" s="19"/>
    </row>
    <row r="146" spans="1:9" s="29" customFormat="1" ht="12.75">
      <c r="A146" s="38"/>
      <c r="B146" s="19" t="s">
        <v>0</v>
      </c>
      <c r="C146" s="37"/>
      <c r="D146" s="37"/>
      <c r="E146" s="36"/>
      <c r="F146" s="37"/>
      <c r="G146" s="36"/>
      <c r="H146" s="19"/>
      <c r="I146" s="19"/>
    </row>
    <row r="147" spans="1:9" s="29" customFormat="1" ht="12.75">
      <c r="A147" s="38"/>
      <c r="B147" s="19" t="s">
        <v>1</v>
      </c>
      <c r="C147" s="37"/>
      <c r="D147" s="37"/>
      <c r="E147" s="36"/>
      <c r="F147" s="37"/>
      <c r="G147" s="36"/>
      <c r="H147" s="19"/>
      <c r="I147" s="19"/>
    </row>
    <row r="148" spans="1:9" s="29" customFormat="1" ht="12.75">
      <c r="A148" s="38"/>
      <c r="B148" s="19" t="s">
        <v>2</v>
      </c>
      <c r="C148" s="37"/>
      <c r="D148" s="37"/>
      <c r="E148" s="26"/>
      <c r="F148" s="37"/>
      <c r="G148" s="26"/>
      <c r="H148" s="19"/>
      <c r="I148" s="19"/>
    </row>
    <row r="149" spans="1:9" s="29" customFormat="1" ht="12.75">
      <c r="A149" s="38"/>
      <c r="B149" s="19" t="s">
        <v>3</v>
      </c>
      <c r="C149" s="37"/>
      <c r="D149" s="37"/>
      <c r="E149" s="26"/>
      <c r="F149" s="37"/>
      <c r="G149" s="36"/>
      <c r="H149" s="19"/>
      <c r="I149" s="19"/>
    </row>
    <row r="150" spans="1:9" s="29" customFormat="1" ht="12.75">
      <c r="A150" s="38"/>
      <c r="B150" s="19" t="s">
        <v>3</v>
      </c>
      <c r="C150" s="37"/>
      <c r="D150" s="37"/>
      <c r="E150" s="26"/>
      <c r="F150" s="37"/>
      <c r="G150" s="26"/>
      <c r="H150" s="19"/>
      <c r="I150" s="19"/>
    </row>
    <row r="151" spans="1:9" s="29" customFormat="1" ht="12.75">
      <c r="A151" s="38"/>
      <c r="B151" s="19" t="s">
        <v>36</v>
      </c>
      <c r="C151" s="37"/>
      <c r="D151" s="37"/>
      <c r="E151" s="37"/>
      <c r="F151" s="37"/>
      <c r="G151" s="25"/>
      <c r="H151" s="40"/>
      <c r="I151" s="19"/>
    </row>
    <row r="152" spans="1:9" s="29" customFormat="1" ht="14.25" customHeight="1">
      <c r="A152" s="38"/>
      <c r="B152" s="19"/>
      <c r="C152" s="37"/>
      <c r="D152" s="37"/>
      <c r="E152" s="37"/>
      <c r="F152" s="37"/>
      <c r="G152" s="25"/>
      <c r="H152" s="40"/>
      <c r="I152" s="19">
        <v>100</v>
      </c>
    </row>
    <row r="153" spans="1:9" s="29" customFormat="1" ht="12.75">
      <c r="A153" s="38"/>
      <c r="B153" s="19" t="s">
        <v>95</v>
      </c>
      <c r="C153" s="37"/>
      <c r="D153" s="37"/>
      <c r="E153" s="37"/>
      <c r="F153" s="37"/>
      <c r="G153" s="25"/>
      <c r="H153" s="40"/>
      <c r="I153" s="38"/>
    </row>
    <row r="154" spans="1:9" s="29" customFormat="1" ht="12.75">
      <c r="A154" s="38"/>
      <c r="B154" s="19" t="s">
        <v>37</v>
      </c>
      <c r="C154" s="37"/>
      <c r="D154" s="37"/>
      <c r="E154" s="37"/>
      <c r="F154" s="37"/>
      <c r="G154" s="25"/>
      <c r="H154" s="40"/>
      <c r="I154" s="38"/>
    </row>
    <row r="155" spans="1:9" ht="38.25">
      <c r="A155" s="38">
        <v>14</v>
      </c>
      <c r="B155" s="16" t="s">
        <v>162</v>
      </c>
      <c r="C155" s="36">
        <f>SUM(C157:C160)</f>
        <v>116.95907</v>
      </c>
      <c r="D155" s="36">
        <f>SUM(D157:D160)</f>
        <v>116.95907</v>
      </c>
      <c r="E155" s="36">
        <f>D155/C155*100</f>
        <v>100</v>
      </c>
      <c r="F155" s="36">
        <f>SUM(F157:F160)</f>
        <v>116.95907</v>
      </c>
      <c r="G155" s="36">
        <f>F155/C155*100</f>
        <v>100</v>
      </c>
      <c r="H155" s="15"/>
      <c r="I155" s="28"/>
    </row>
    <row r="156" spans="1:9" s="29" customFormat="1" ht="12.75">
      <c r="A156" s="38"/>
      <c r="B156" s="19" t="s">
        <v>5</v>
      </c>
      <c r="C156" s="37">
        <f>D156+E156</f>
        <v>0</v>
      </c>
      <c r="D156" s="37"/>
      <c r="E156" s="36"/>
      <c r="F156" s="37"/>
      <c r="G156" s="36"/>
      <c r="H156" s="19"/>
      <c r="I156" s="19"/>
    </row>
    <row r="157" spans="1:9" s="29" customFormat="1" ht="12.75">
      <c r="A157" s="38"/>
      <c r="B157" s="19" t="s">
        <v>0</v>
      </c>
      <c r="C157" s="37">
        <v>11.69591</v>
      </c>
      <c r="D157" s="37">
        <v>11.69591</v>
      </c>
      <c r="E157" s="36">
        <f>D157/C157*100</f>
        <v>100</v>
      </c>
      <c r="F157" s="37">
        <v>11.69591</v>
      </c>
      <c r="G157" s="36">
        <f>F157/C157*100</f>
        <v>100</v>
      </c>
      <c r="H157" s="19"/>
      <c r="I157" s="19"/>
    </row>
    <row r="158" spans="1:9" s="29" customFormat="1" ht="12.75">
      <c r="A158" s="38"/>
      <c r="B158" s="19" t="s">
        <v>1</v>
      </c>
      <c r="C158" s="37">
        <v>105.26316</v>
      </c>
      <c r="D158" s="37">
        <v>105.26316</v>
      </c>
      <c r="E158" s="36"/>
      <c r="F158" s="37">
        <v>105.26316</v>
      </c>
      <c r="G158" s="36"/>
      <c r="H158" s="19"/>
      <c r="I158" s="19"/>
    </row>
    <row r="159" spans="1:9" s="29" customFormat="1" ht="12.75">
      <c r="A159" s="38"/>
      <c r="B159" s="19" t="s">
        <v>2</v>
      </c>
      <c r="C159" s="37"/>
      <c r="D159" s="37"/>
      <c r="E159" s="26"/>
      <c r="F159" s="37"/>
      <c r="G159" s="26"/>
      <c r="H159" s="19"/>
      <c r="I159" s="19"/>
    </row>
    <row r="160" spans="1:9" s="29" customFormat="1" ht="12.75">
      <c r="A160" s="38"/>
      <c r="B160" s="19" t="s">
        <v>3</v>
      </c>
      <c r="C160" s="37"/>
      <c r="D160" s="37"/>
      <c r="E160" s="26" t="e">
        <f>D160/C160*100</f>
        <v>#DIV/0!</v>
      </c>
      <c r="F160" s="37"/>
      <c r="G160" s="36" t="e">
        <f>F160/C160*100</f>
        <v>#DIV/0!</v>
      </c>
      <c r="H160" s="19"/>
      <c r="I160" s="19"/>
    </row>
    <row r="161" spans="1:9" s="29" customFormat="1" ht="12.75">
      <c r="A161" s="38"/>
      <c r="B161" s="19" t="s">
        <v>3</v>
      </c>
      <c r="C161" s="37"/>
      <c r="D161" s="37"/>
      <c r="E161" s="26"/>
      <c r="F161" s="37"/>
      <c r="G161" s="26"/>
      <c r="H161" s="19"/>
      <c r="I161" s="19"/>
    </row>
    <row r="162" spans="1:9" s="29" customFormat="1" ht="12.75">
      <c r="A162" s="38"/>
      <c r="B162" s="19" t="s">
        <v>36</v>
      </c>
      <c r="C162" s="37"/>
      <c r="D162" s="37"/>
      <c r="E162" s="37"/>
      <c r="F162" s="37"/>
      <c r="G162" s="25"/>
      <c r="H162" s="40"/>
      <c r="I162" s="19"/>
    </row>
    <row r="163" spans="1:9" s="29" customFormat="1" ht="71.25" customHeight="1">
      <c r="A163" s="38"/>
      <c r="B163" s="19" t="s">
        <v>163</v>
      </c>
      <c r="C163" s="37"/>
      <c r="D163" s="37"/>
      <c r="E163" s="37"/>
      <c r="F163" s="37"/>
      <c r="G163" s="25"/>
      <c r="H163" s="40" t="s">
        <v>165</v>
      </c>
      <c r="I163" s="19">
        <v>100</v>
      </c>
    </row>
    <row r="164" spans="1:9" s="29" customFormat="1" ht="12.75">
      <c r="A164" s="38"/>
      <c r="B164" s="19" t="s">
        <v>95</v>
      </c>
      <c r="C164" s="37"/>
      <c r="D164" s="37"/>
      <c r="E164" s="37"/>
      <c r="F164" s="37"/>
      <c r="G164" s="25"/>
      <c r="H164" s="40">
        <v>1</v>
      </c>
      <c r="I164" s="38"/>
    </row>
    <row r="165" spans="1:9" s="29" customFormat="1" ht="12.75">
      <c r="A165" s="38"/>
      <c r="B165" s="19" t="s">
        <v>37</v>
      </c>
      <c r="C165" s="37"/>
      <c r="D165" s="37"/>
      <c r="E165" s="37"/>
      <c r="F165" s="37"/>
      <c r="G165" s="25"/>
      <c r="H165" s="40">
        <v>1</v>
      </c>
      <c r="I165" s="38"/>
    </row>
    <row r="166" spans="1:9" ht="38.25">
      <c r="A166" s="38">
        <v>15</v>
      </c>
      <c r="B166" s="16" t="s">
        <v>164</v>
      </c>
      <c r="C166" s="36">
        <f>SUM(C168:C171)</f>
        <v>2010.46518</v>
      </c>
      <c r="D166" s="36">
        <f>SUM(D168:D171)</f>
        <v>1845.22032</v>
      </c>
      <c r="E166" s="36">
        <f>D166/C166*100</f>
        <v>91.78076488745754</v>
      </c>
      <c r="F166" s="36">
        <f>SUM(F168:F171)</f>
        <v>1845.22032</v>
      </c>
      <c r="G166" s="36">
        <f>F166/C166*100</f>
        <v>91.78076488745754</v>
      </c>
      <c r="H166" s="15"/>
      <c r="I166" s="28"/>
    </row>
    <row r="167" spans="1:9" s="29" customFormat="1" ht="12.75">
      <c r="A167" s="38"/>
      <c r="B167" s="19" t="s">
        <v>5</v>
      </c>
      <c r="C167" s="37">
        <f>D167+E167</f>
        <v>0</v>
      </c>
      <c r="D167" s="37"/>
      <c r="E167" s="36"/>
      <c r="F167" s="37"/>
      <c r="G167" s="36"/>
      <c r="H167" s="19"/>
      <c r="I167" s="19"/>
    </row>
    <row r="168" spans="1:9" s="29" customFormat="1" ht="12.75">
      <c r="A168" s="38"/>
      <c r="B168" s="19" t="s">
        <v>0</v>
      </c>
      <c r="C168" s="37">
        <v>446.72409</v>
      </c>
      <c r="D168" s="37">
        <v>281.47923</v>
      </c>
      <c r="E168" s="36">
        <f>D168/C168*100</f>
        <v>63.009637559505684</v>
      </c>
      <c r="F168" s="37">
        <v>281.47923</v>
      </c>
      <c r="G168" s="36">
        <f>F168/C168*100</f>
        <v>63.009637559505684</v>
      </c>
      <c r="H168" s="19"/>
      <c r="I168" s="19"/>
    </row>
    <row r="169" spans="1:9" s="29" customFormat="1" ht="12.75">
      <c r="A169" s="38"/>
      <c r="B169" s="19" t="s">
        <v>1</v>
      </c>
      <c r="C169" s="37">
        <v>1563.74109</v>
      </c>
      <c r="D169" s="37">
        <v>1563.74109</v>
      </c>
      <c r="E169" s="36">
        <f>D169/C169*100</f>
        <v>100</v>
      </c>
      <c r="F169" s="37">
        <v>1563.74109</v>
      </c>
      <c r="G169" s="36">
        <f>F169/C169*100</f>
        <v>100</v>
      </c>
      <c r="H169" s="19"/>
      <c r="I169" s="19"/>
    </row>
    <row r="170" spans="1:9" s="29" customFormat="1" ht="12.75">
      <c r="A170" s="38"/>
      <c r="B170" s="19" t="s">
        <v>2</v>
      </c>
      <c r="C170" s="37"/>
      <c r="D170" s="37"/>
      <c r="E170" s="26"/>
      <c r="F170" s="37"/>
      <c r="G170" s="26"/>
      <c r="H170" s="19"/>
      <c r="I170" s="19"/>
    </row>
    <row r="171" spans="1:9" s="29" customFormat="1" ht="12.75">
      <c r="A171" s="38"/>
      <c r="B171" s="19" t="s">
        <v>3</v>
      </c>
      <c r="C171" s="37"/>
      <c r="D171" s="37"/>
      <c r="E171" s="26" t="e">
        <f>D171/C171*100</f>
        <v>#DIV/0!</v>
      </c>
      <c r="F171" s="37"/>
      <c r="G171" s="36" t="e">
        <f>F171/C171*100</f>
        <v>#DIV/0!</v>
      </c>
      <c r="H171" s="19"/>
      <c r="I171" s="19"/>
    </row>
    <row r="172" spans="1:9" s="29" customFormat="1" ht="12.75">
      <c r="A172" s="38"/>
      <c r="B172" s="19" t="s">
        <v>3</v>
      </c>
      <c r="C172" s="37"/>
      <c r="D172" s="37"/>
      <c r="E172" s="26"/>
      <c r="F172" s="37"/>
      <c r="G172" s="26"/>
      <c r="H172" s="19"/>
      <c r="I172" s="19"/>
    </row>
    <row r="173" spans="1:9" s="29" customFormat="1" ht="12.75">
      <c r="A173" s="38"/>
      <c r="B173" s="19" t="s">
        <v>36</v>
      </c>
      <c r="C173" s="37"/>
      <c r="D173" s="37"/>
      <c r="E173" s="37"/>
      <c r="F173" s="37"/>
      <c r="G173" s="25"/>
      <c r="H173" s="40"/>
      <c r="I173" s="19"/>
    </row>
    <row r="174" spans="1:9" s="29" customFormat="1" ht="135" customHeight="1">
      <c r="A174" s="38"/>
      <c r="B174" s="19" t="s">
        <v>166</v>
      </c>
      <c r="C174" s="37"/>
      <c r="D174" s="37"/>
      <c r="E174" s="37"/>
      <c r="F174" s="37"/>
      <c r="G174" s="25"/>
      <c r="H174" s="40" t="s">
        <v>168</v>
      </c>
      <c r="I174" s="67">
        <f>H176/H175*100</f>
        <v>105.88235294117648</v>
      </c>
    </row>
    <row r="175" spans="1:9" s="29" customFormat="1" ht="12.75">
      <c r="A175" s="38"/>
      <c r="B175" s="19" t="s">
        <v>95</v>
      </c>
      <c r="C175" s="37"/>
      <c r="D175" s="37"/>
      <c r="E175" s="37"/>
      <c r="F175" s="37"/>
      <c r="G175" s="25"/>
      <c r="H175" s="40">
        <v>85</v>
      </c>
      <c r="I175" s="38"/>
    </row>
    <row r="176" spans="1:9" s="29" customFormat="1" ht="12.75">
      <c r="A176" s="38"/>
      <c r="B176" s="19" t="s">
        <v>37</v>
      </c>
      <c r="C176" s="37"/>
      <c r="D176" s="37"/>
      <c r="E176" s="37"/>
      <c r="F176" s="37"/>
      <c r="G176" s="25"/>
      <c r="H176" s="40">
        <v>90</v>
      </c>
      <c r="I176" s="38"/>
    </row>
    <row r="177" spans="1:9" ht="15.75">
      <c r="A177" s="38">
        <v>16</v>
      </c>
      <c r="B177" s="16" t="s">
        <v>167</v>
      </c>
      <c r="C177" s="36">
        <f>SUM(C179:C182)</f>
        <v>60</v>
      </c>
      <c r="D177" s="36">
        <f>SUM(D179:D182)</f>
        <v>60</v>
      </c>
      <c r="E177" s="36">
        <f>D177/C177*100</f>
        <v>100</v>
      </c>
      <c r="F177" s="36">
        <f>SUM(F179:F182)</f>
        <v>60</v>
      </c>
      <c r="G177" s="36">
        <f>F177/C177*100</f>
        <v>100</v>
      </c>
      <c r="H177" s="15"/>
      <c r="I177" s="28"/>
    </row>
    <row r="178" spans="1:9" s="29" customFormat="1" ht="12.75">
      <c r="A178" s="38"/>
      <c r="B178" s="19" t="s">
        <v>5</v>
      </c>
      <c r="C178" s="37">
        <f>D178+E178</f>
        <v>0</v>
      </c>
      <c r="D178" s="37"/>
      <c r="E178" s="36"/>
      <c r="F178" s="37"/>
      <c r="G178" s="36"/>
      <c r="H178" s="19"/>
      <c r="I178" s="19"/>
    </row>
    <row r="179" spans="1:9" s="29" customFormat="1" ht="12.75">
      <c r="A179" s="38"/>
      <c r="B179" s="19" t="s">
        <v>0</v>
      </c>
      <c r="C179" s="37">
        <v>60</v>
      </c>
      <c r="D179" s="37">
        <v>60</v>
      </c>
      <c r="E179" s="36">
        <f>D179/C179*100</f>
        <v>100</v>
      </c>
      <c r="F179" s="37">
        <v>60</v>
      </c>
      <c r="G179" s="36">
        <f>F179/C179*100</f>
        <v>100</v>
      </c>
      <c r="H179" s="19"/>
      <c r="I179" s="19"/>
    </row>
    <row r="180" spans="1:9" s="29" customFormat="1" ht="12.75">
      <c r="A180" s="38"/>
      <c r="B180" s="19" t="s">
        <v>1</v>
      </c>
      <c r="C180" s="37"/>
      <c r="D180" s="37"/>
      <c r="E180" s="36"/>
      <c r="F180" s="37"/>
      <c r="G180" s="36"/>
      <c r="H180" s="19"/>
      <c r="I180" s="19"/>
    </row>
    <row r="181" spans="1:9" s="29" customFormat="1" ht="12.75">
      <c r="A181" s="38"/>
      <c r="B181" s="19" t="s">
        <v>2</v>
      </c>
      <c r="C181" s="37"/>
      <c r="D181" s="37"/>
      <c r="E181" s="26"/>
      <c r="F181" s="37"/>
      <c r="G181" s="26"/>
      <c r="H181" s="19"/>
      <c r="I181" s="19"/>
    </row>
    <row r="182" spans="1:9" s="29" customFormat="1" ht="12.75">
      <c r="A182" s="38"/>
      <c r="B182" s="19" t="s">
        <v>3</v>
      </c>
      <c r="C182" s="37"/>
      <c r="D182" s="37"/>
      <c r="E182" s="26" t="e">
        <f>D182/C182*100</f>
        <v>#DIV/0!</v>
      </c>
      <c r="F182" s="37"/>
      <c r="G182" s="36" t="e">
        <f>F182/C182*100</f>
        <v>#DIV/0!</v>
      </c>
      <c r="H182" s="19"/>
      <c r="I182" s="19"/>
    </row>
    <row r="183" spans="1:9" s="29" customFormat="1" ht="12.75">
      <c r="A183" s="38"/>
      <c r="B183" s="19" t="s">
        <v>3</v>
      </c>
      <c r="C183" s="37"/>
      <c r="D183" s="37"/>
      <c r="E183" s="26"/>
      <c r="F183" s="37"/>
      <c r="G183" s="26"/>
      <c r="H183" s="19"/>
      <c r="I183" s="19"/>
    </row>
    <row r="184" spans="1:9" s="29" customFormat="1" ht="12.75">
      <c r="A184" s="38"/>
      <c r="B184" s="19" t="s">
        <v>36</v>
      </c>
      <c r="C184" s="37"/>
      <c r="D184" s="37"/>
      <c r="E184" s="37"/>
      <c r="F184" s="37"/>
      <c r="G184" s="25"/>
      <c r="H184" s="40"/>
      <c r="I184" s="19"/>
    </row>
    <row r="185" spans="1:9" s="29" customFormat="1" ht="24.75" customHeight="1">
      <c r="A185" s="38"/>
      <c r="B185" s="19" t="s">
        <v>169</v>
      </c>
      <c r="C185" s="37"/>
      <c r="D185" s="37"/>
      <c r="E185" s="37"/>
      <c r="F185" s="37"/>
      <c r="G185" s="25"/>
      <c r="H185" s="40" t="s">
        <v>141</v>
      </c>
      <c r="I185" s="19">
        <v>100</v>
      </c>
    </row>
    <row r="186" spans="1:9" s="29" customFormat="1" ht="12.75">
      <c r="A186" s="38"/>
      <c r="B186" s="19" t="s">
        <v>95</v>
      </c>
      <c r="C186" s="37"/>
      <c r="D186" s="37"/>
      <c r="E186" s="37"/>
      <c r="F186" s="37"/>
      <c r="G186" s="25"/>
      <c r="H186" s="40">
        <v>100</v>
      </c>
      <c r="I186" s="38"/>
    </row>
    <row r="187" spans="1:9" s="29" customFormat="1" ht="12.75">
      <c r="A187" s="38"/>
      <c r="B187" s="19" t="s">
        <v>37</v>
      </c>
      <c r="C187" s="37"/>
      <c r="D187" s="37"/>
      <c r="E187" s="37"/>
      <c r="F187" s="37"/>
      <c r="G187" s="25"/>
      <c r="H187" s="40">
        <v>100</v>
      </c>
      <c r="I187" s="38"/>
    </row>
    <row r="188" spans="1:9" ht="25.5">
      <c r="A188" s="38">
        <v>17</v>
      </c>
      <c r="B188" s="16" t="s">
        <v>170</v>
      </c>
      <c r="C188" s="36">
        <f>SUM(C190:C193)</f>
        <v>218</v>
      </c>
      <c r="D188" s="36">
        <f>SUM(D190:D193)</f>
        <v>218</v>
      </c>
      <c r="E188" s="36">
        <f>D188/C188*100</f>
        <v>100</v>
      </c>
      <c r="F188" s="36">
        <f>SUM(F190:F193)</f>
        <v>218</v>
      </c>
      <c r="G188" s="36">
        <f>F188/C188*100</f>
        <v>100</v>
      </c>
      <c r="H188" s="15"/>
      <c r="I188" s="28"/>
    </row>
    <row r="189" spans="1:9" s="29" customFormat="1" ht="12.75">
      <c r="A189" s="38"/>
      <c r="B189" s="19" t="s">
        <v>5</v>
      </c>
      <c r="C189" s="37">
        <f>D189+E189</f>
        <v>0</v>
      </c>
      <c r="D189" s="37"/>
      <c r="E189" s="36"/>
      <c r="F189" s="37"/>
      <c r="G189" s="36"/>
      <c r="H189" s="19"/>
      <c r="I189" s="19"/>
    </row>
    <row r="190" spans="1:9" s="29" customFormat="1" ht="12.75">
      <c r="A190" s="38"/>
      <c r="B190" s="19" t="s">
        <v>0</v>
      </c>
      <c r="C190" s="37">
        <v>218</v>
      </c>
      <c r="D190" s="37">
        <v>218</v>
      </c>
      <c r="E190" s="36">
        <f>D190/C190*100</f>
        <v>100</v>
      </c>
      <c r="F190" s="37">
        <v>218</v>
      </c>
      <c r="G190" s="36">
        <f>F190/C190*100</f>
        <v>100</v>
      </c>
      <c r="H190" s="19"/>
      <c r="I190" s="19"/>
    </row>
    <row r="191" spans="1:9" s="29" customFormat="1" ht="12.75">
      <c r="A191" s="38"/>
      <c r="B191" s="19" t="s">
        <v>1</v>
      </c>
      <c r="C191" s="37"/>
      <c r="D191" s="37"/>
      <c r="E191" s="36"/>
      <c r="F191" s="37"/>
      <c r="G191" s="36"/>
      <c r="H191" s="19"/>
      <c r="I191" s="19"/>
    </row>
    <row r="192" spans="1:9" s="29" customFormat="1" ht="12.75">
      <c r="A192" s="38"/>
      <c r="B192" s="19" t="s">
        <v>2</v>
      </c>
      <c r="C192" s="37"/>
      <c r="D192" s="37"/>
      <c r="E192" s="26"/>
      <c r="F192" s="37"/>
      <c r="G192" s="26"/>
      <c r="H192" s="19"/>
      <c r="I192" s="19"/>
    </row>
    <row r="193" spans="1:9" s="29" customFormat="1" ht="12.75">
      <c r="A193" s="38"/>
      <c r="B193" s="19" t="s">
        <v>3</v>
      </c>
      <c r="C193" s="37"/>
      <c r="D193" s="37"/>
      <c r="E193" s="26" t="e">
        <f>D193/C193*100</f>
        <v>#DIV/0!</v>
      </c>
      <c r="F193" s="37"/>
      <c r="G193" s="36" t="e">
        <f>F193/C193*100</f>
        <v>#DIV/0!</v>
      </c>
      <c r="H193" s="19"/>
      <c r="I193" s="19"/>
    </row>
    <row r="194" spans="1:9" s="29" customFormat="1" ht="12.75">
      <c r="A194" s="38"/>
      <c r="B194" s="19" t="s">
        <v>3</v>
      </c>
      <c r="C194" s="37"/>
      <c r="D194" s="37"/>
      <c r="E194" s="26"/>
      <c r="F194" s="37"/>
      <c r="G194" s="26"/>
      <c r="H194" s="19"/>
      <c r="I194" s="19"/>
    </row>
    <row r="195" spans="1:9" s="29" customFormat="1" ht="12.75">
      <c r="A195" s="38"/>
      <c r="B195" s="19" t="s">
        <v>36</v>
      </c>
      <c r="C195" s="37"/>
      <c r="D195" s="37"/>
      <c r="E195" s="37"/>
      <c r="F195" s="37"/>
      <c r="G195" s="25"/>
      <c r="H195" s="40"/>
      <c r="I195" s="19"/>
    </row>
    <row r="196" spans="1:9" s="29" customFormat="1" ht="24.75" customHeight="1">
      <c r="A196" s="38"/>
      <c r="B196" s="19" t="s">
        <v>152</v>
      </c>
      <c r="C196" s="37"/>
      <c r="D196" s="37"/>
      <c r="E196" s="37"/>
      <c r="F196" s="37"/>
      <c r="G196" s="25"/>
      <c r="H196" s="40" t="s">
        <v>141</v>
      </c>
      <c r="I196" s="19">
        <v>100</v>
      </c>
    </row>
    <row r="197" spans="1:9" s="29" customFormat="1" ht="12.75">
      <c r="A197" s="38"/>
      <c r="B197" s="19" t="s">
        <v>95</v>
      </c>
      <c r="C197" s="37"/>
      <c r="D197" s="37"/>
      <c r="E197" s="37"/>
      <c r="F197" s="37"/>
      <c r="G197" s="25"/>
      <c r="H197" s="40">
        <v>20</v>
      </c>
      <c r="I197" s="38"/>
    </row>
    <row r="198" spans="1:9" s="29" customFormat="1" ht="12.75">
      <c r="A198" s="38"/>
      <c r="B198" s="19" t="s">
        <v>37</v>
      </c>
      <c r="C198" s="37"/>
      <c r="D198" s="37"/>
      <c r="E198" s="37"/>
      <c r="F198" s="37"/>
      <c r="G198" s="25"/>
      <c r="H198" s="40">
        <v>21</v>
      </c>
      <c r="I198" s="38"/>
    </row>
    <row r="199" spans="1:9" ht="38.25">
      <c r="A199" s="38">
        <v>18</v>
      </c>
      <c r="B199" s="16" t="s">
        <v>171</v>
      </c>
      <c r="C199" s="36">
        <f>SUM(C201:C204)</f>
        <v>4570.262</v>
      </c>
      <c r="D199" s="36">
        <f>SUM(D201:D204)</f>
        <v>4538.742139999999</v>
      </c>
      <c r="E199" s="36">
        <f>D199/C199*100</f>
        <v>99.3103270665883</v>
      </c>
      <c r="F199" s="36">
        <f>SUM(F201:F204)</f>
        <v>4538.742139999999</v>
      </c>
      <c r="G199" s="36">
        <f>F199/C199*100</f>
        <v>99.3103270665883</v>
      </c>
      <c r="H199" s="15"/>
      <c r="I199" s="28"/>
    </row>
    <row r="200" spans="1:9" s="29" customFormat="1" ht="12.75">
      <c r="A200" s="38"/>
      <c r="B200" s="19" t="s">
        <v>5</v>
      </c>
      <c r="C200" s="37">
        <f>D200+E200</f>
        <v>0</v>
      </c>
      <c r="D200" s="37"/>
      <c r="E200" s="36"/>
      <c r="F200" s="37"/>
      <c r="G200" s="36"/>
      <c r="H200" s="19"/>
      <c r="I200" s="19"/>
    </row>
    <row r="201" spans="1:9" s="29" customFormat="1" ht="12.75">
      <c r="A201" s="38"/>
      <c r="B201" s="19" t="s">
        <v>0</v>
      </c>
      <c r="C201" s="37">
        <v>4400.262</v>
      </c>
      <c r="D201" s="37">
        <v>4382.75214</v>
      </c>
      <c r="E201" s="36">
        <f>D201/C201*100</f>
        <v>99.60207233114755</v>
      </c>
      <c r="F201" s="37">
        <v>4382.75214</v>
      </c>
      <c r="G201" s="36">
        <f>F201/C201*100</f>
        <v>99.60207233114755</v>
      </c>
      <c r="H201" s="19"/>
      <c r="I201" s="19"/>
    </row>
    <row r="202" spans="1:9" s="29" customFormat="1" ht="12.75">
      <c r="A202" s="38"/>
      <c r="B202" s="19" t="s">
        <v>1</v>
      </c>
      <c r="C202" s="37"/>
      <c r="D202" s="37"/>
      <c r="E202" s="36" t="e">
        <f>D202/C202*100</f>
        <v>#DIV/0!</v>
      </c>
      <c r="F202" s="37"/>
      <c r="G202" s="36" t="e">
        <f>F202/C202*100</f>
        <v>#DIV/0!</v>
      </c>
      <c r="H202" s="19"/>
      <c r="I202" s="19"/>
    </row>
    <row r="203" spans="1:9" s="29" customFormat="1" ht="12.75">
      <c r="A203" s="38"/>
      <c r="B203" s="19" t="s">
        <v>2</v>
      </c>
      <c r="C203" s="37"/>
      <c r="D203" s="37"/>
      <c r="E203" s="26"/>
      <c r="F203" s="37"/>
      <c r="G203" s="26"/>
      <c r="H203" s="19"/>
      <c r="I203" s="19"/>
    </row>
    <row r="204" spans="1:9" s="29" customFormat="1" ht="12.75">
      <c r="A204" s="38"/>
      <c r="B204" s="19" t="s">
        <v>3</v>
      </c>
      <c r="C204" s="37">
        <v>170</v>
      </c>
      <c r="D204" s="37">
        <v>155.99</v>
      </c>
      <c r="E204" s="26">
        <f>D204/C204*100</f>
        <v>91.75882352941177</v>
      </c>
      <c r="F204" s="37">
        <v>155.99</v>
      </c>
      <c r="G204" s="36">
        <f>F204/C204*100</f>
        <v>91.75882352941177</v>
      </c>
      <c r="H204" s="19"/>
      <c r="I204" s="19"/>
    </row>
    <row r="205" spans="1:9" s="29" customFormat="1" ht="12.75">
      <c r="A205" s="38"/>
      <c r="B205" s="19" t="s">
        <v>3</v>
      </c>
      <c r="C205" s="37"/>
      <c r="D205" s="37"/>
      <c r="E205" s="26"/>
      <c r="F205" s="37"/>
      <c r="G205" s="26"/>
      <c r="H205" s="19"/>
      <c r="I205" s="19"/>
    </row>
    <row r="206" spans="1:9" s="29" customFormat="1" ht="12.75">
      <c r="A206" s="38"/>
      <c r="B206" s="19" t="s">
        <v>36</v>
      </c>
      <c r="C206" s="37"/>
      <c r="D206" s="37"/>
      <c r="E206" s="37"/>
      <c r="F206" s="37"/>
      <c r="G206" s="25"/>
      <c r="H206" s="40"/>
      <c r="I206" s="19"/>
    </row>
    <row r="207" spans="1:9" s="29" customFormat="1" ht="24.75" customHeight="1">
      <c r="A207" s="38"/>
      <c r="B207" s="19" t="s">
        <v>172</v>
      </c>
      <c r="C207" s="37"/>
      <c r="D207" s="37"/>
      <c r="E207" s="37"/>
      <c r="F207" s="37"/>
      <c r="G207" s="25"/>
      <c r="H207" s="40" t="s">
        <v>141</v>
      </c>
      <c r="I207" s="19">
        <v>100</v>
      </c>
    </row>
    <row r="208" spans="1:9" s="29" customFormat="1" ht="12.75">
      <c r="A208" s="38"/>
      <c r="B208" s="19" t="s">
        <v>95</v>
      </c>
      <c r="C208" s="37"/>
      <c r="D208" s="37"/>
      <c r="E208" s="37"/>
      <c r="F208" s="37"/>
      <c r="G208" s="25"/>
      <c r="H208" s="40">
        <v>20</v>
      </c>
      <c r="I208" s="38"/>
    </row>
    <row r="209" spans="1:9" s="29" customFormat="1" ht="12.75">
      <c r="A209" s="38"/>
      <c r="B209" s="19" t="s">
        <v>37</v>
      </c>
      <c r="C209" s="37"/>
      <c r="D209" s="37"/>
      <c r="E209" s="37"/>
      <c r="F209" s="37"/>
      <c r="G209" s="25"/>
      <c r="H209" s="40">
        <v>21</v>
      </c>
      <c r="I209" s="38"/>
    </row>
    <row r="210" spans="1:9" ht="15.75">
      <c r="A210" s="38">
        <v>19</v>
      </c>
      <c r="B210" s="16" t="s">
        <v>173</v>
      </c>
      <c r="C210" s="36">
        <f>SUM(C212:C215)</f>
        <v>4.9119</v>
      </c>
      <c r="D210" s="36">
        <f>SUM(D212:D215)</f>
        <v>4.9119</v>
      </c>
      <c r="E210" s="36">
        <f>D210/C210*100</f>
        <v>100</v>
      </c>
      <c r="F210" s="36">
        <f>SUM(F212:F215)</f>
        <v>4.9119</v>
      </c>
      <c r="G210" s="36">
        <f>F210/C210*100</f>
        <v>100</v>
      </c>
      <c r="H210" s="15"/>
      <c r="I210" s="28"/>
    </row>
    <row r="211" spans="1:9" s="29" customFormat="1" ht="12.75">
      <c r="A211" s="38"/>
      <c r="B211" s="19" t="s">
        <v>5</v>
      </c>
      <c r="C211" s="37">
        <f>D211+E211</f>
        <v>0</v>
      </c>
      <c r="D211" s="37"/>
      <c r="E211" s="36"/>
      <c r="F211" s="37"/>
      <c r="G211" s="36"/>
      <c r="H211" s="19"/>
      <c r="I211" s="19"/>
    </row>
    <row r="212" spans="1:9" s="29" customFormat="1" ht="12.75">
      <c r="A212" s="38"/>
      <c r="B212" s="19" t="s">
        <v>0</v>
      </c>
      <c r="C212" s="37">
        <v>4.9119</v>
      </c>
      <c r="D212" s="37">
        <v>4.9119</v>
      </c>
      <c r="E212" s="36">
        <f>D212/C212*100</f>
        <v>100</v>
      </c>
      <c r="F212" s="37">
        <v>4.9119</v>
      </c>
      <c r="G212" s="36">
        <f>F212/C212*100</f>
        <v>100</v>
      </c>
      <c r="H212" s="19"/>
      <c r="I212" s="19"/>
    </row>
    <row r="213" spans="1:9" s="29" customFormat="1" ht="12.75">
      <c r="A213" s="38"/>
      <c r="B213" s="19" t="s">
        <v>1</v>
      </c>
      <c r="C213" s="37"/>
      <c r="D213" s="37"/>
      <c r="E213" s="36"/>
      <c r="F213" s="37"/>
      <c r="G213" s="36"/>
      <c r="H213" s="19"/>
      <c r="I213" s="19"/>
    </row>
    <row r="214" spans="1:9" s="29" customFormat="1" ht="12.75">
      <c r="A214" s="38"/>
      <c r="B214" s="19" t="s">
        <v>2</v>
      </c>
      <c r="C214" s="37"/>
      <c r="D214" s="37"/>
      <c r="E214" s="26"/>
      <c r="F214" s="37"/>
      <c r="G214" s="26"/>
      <c r="H214" s="19"/>
      <c r="I214" s="19"/>
    </row>
    <row r="215" spans="1:9" s="29" customFormat="1" ht="12.75">
      <c r="A215" s="38"/>
      <c r="B215" s="19" t="s">
        <v>3</v>
      </c>
      <c r="C215" s="37"/>
      <c r="D215" s="37"/>
      <c r="E215" s="26" t="e">
        <f>D215/C215*100</f>
        <v>#DIV/0!</v>
      </c>
      <c r="F215" s="37"/>
      <c r="G215" s="36" t="e">
        <f>F215/C215*100</f>
        <v>#DIV/0!</v>
      </c>
      <c r="H215" s="19"/>
      <c r="I215" s="19"/>
    </row>
    <row r="216" spans="1:9" s="29" customFormat="1" ht="12.75">
      <c r="A216" s="38"/>
      <c r="B216" s="19" t="s">
        <v>3</v>
      </c>
      <c r="C216" s="37"/>
      <c r="D216" s="37"/>
      <c r="E216" s="26"/>
      <c r="F216" s="37"/>
      <c r="G216" s="26"/>
      <c r="H216" s="19"/>
      <c r="I216" s="19"/>
    </row>
    <row r="217" spans="1:9" s="29" customFormat="1" ht="12.75">
      <c r="A217" s="38"/>
      <c r="B217" s="19" t="s">
        <v>36</v>
      </c>
      <c r="C217" s="37"/>
      <c r="D217" s="37"/>
      <c r="E217" s="37"/>
      <c r="F217" s="37"/>
      <c r="G217" s="25"/>
      <c r="H217" s="40"/>
      <c r="I217" s="19"/>
    </row>
    <row r="218" spans="1:9" s="29" customFormat="1" ht="48.75" customHeight="1">
      <c r="A218" s="38"/>
      <c r="B218" s="19" t="s">
        <v>174</v>
      </c>
      <c r="C218" s="37"/>
      <c r="D218" s="37"/>
      <c r="E218" s="37"/>
      <c r="F218" s="37"/>
      <c r="G218" s="25"/>
      <c r="H218" s="40" t="s">
        <v>175</v>
      </c>
      <c r="I218" s="67">
        <f>H220/H219*100</f>
        <v>102.94117647058823</v>
      </c>
    </row>
    <row r="219" spans="1:9" s="29" customFormat="1" ht="12.75">
      <c r="A219" s="38"/>
      <c r="B219" s="19" t="s">
        <v>95</v>
      </c>
      <c r="C219" s="37"/>
      <c r="D219" s="37"/>
      <c r="E219" s="37"/>
      <c r="F219" s="37"/>
      <c r="G219" s="25"/>
      <c r="H219" s="40">
        <v>102</v>
      </c>
      <c r="I219" s="38"/>
    </row>
    <row r="220" spans="1:9" s="29" customFormat="1" ht="12.75">
      <c r="A220" s="38"/>
      <c r="B220" s="19" t="s">
        <v>37</v>
      </c>
      <c r="C220" s="37"/>
      <c r="D220" s="37"/>
      <c r="E220" s="37"/>
      <c r="F220" s="37"/>
      <c r="G220" s="25"/>
      <c r="H220" s="40">
        <v>105</v>
      </c>
      <c r="I220" s="38"/>
    </row>
    <row r="221" spans="1:9" ht="38.25">
      <c r="A221" s="38">
        <v>20</v>
      </c>
      <c r="B221" s="16" t="s">
        <v>176</v>
      </c>
      <c r="C221" s="36">
        <f>SUM(C223:C226)</f>
        <v>20.0881</v>
      </c>
      <c r="D221" s="36">
        <f>SUM(D223:D226)</f>
        <v>20.0881</v>
      </c>
      <c r="E221" s="36">
        <f>D221/C221*100</f>
        <v>100</v>
      </c>
      <c r="F221" s="36">
        <f>SUM(F223:F226)</f>
        <v>20.0881</v>
      </c>
      <c r="G221" s="36">
        <f>F221/C221*100</f>
        <v>100</v>
      </c>
      <c r="H221" s="15"/>
      <c r="I221" s="28"/>
    </row>
    <row r="222" spans="1:9" s="29" customFormat="1" ht="12.75">
      <c r="A222" s="38"/>
      <c r="B222" s="19" t="s">
        <v>5</v>
      </c>
      <c r="C222" s="37">
        <f>D222+E222</f>
        <v>0</v>
      </c>
      <c r="D222" s="37"/>
      <c r="E222" s="36"/>
      <c r="F222" s="37"/>
      <c r="G222" s="36"/>
      <c r="H222" s="19"/>
      <c r="I222" s="19"/>
    </row>
    <row r="223" spans="1:9" s="29" customFormat="1" ht="12.75">
      <c r="A223" s="38"/>
      <c r="B223" s="19" t="s">
        <v>0</v>
      </c>
      <c r="C223" s="37">
        <v>20.0881</v>
      </c>
      <c r="D223" s="37">
        <v>20.0881</v>
      </c>
      <c r="E223" s="36">
        <f>D223/C223*100</f>
        <v>100</v>
      </c>
      <c r="F223" s="37">
        <v>20.0881</v>
      </c>
      <c r="G223" s="36">
        <f>F223/C223*100</f>
        <v>100</v>
      </c>
      <c r="H223" s="19"/>
      <c r="I223" s="19"/>
    </row>
    <row r="224" spans="1:9" s="29" customFormat="1" ht="12.75">
      <c r="A224" s="38"/>
      <c r="B224" s="19" t="s">
        <v>1</v>
      </c>
      <c r="C224" s="37"/>
      <c r="D224" s="37"/>
      <c r="E224" s="36"/>
      <c r="F224" s="37"/>
      <c r="G224" s="36"/>
      <c r="H224" s="19"/>
      <c r="I224" s="19"/>
    </row>
    <row r="225" spans="1:9" s="29" customFormat="1" ht="12.75">
      <c r="A225" s="38"/>
      <c r="B225" s="19" t="s">
        <v>2</v>
      </c>
      <c r="C225" s="37"/>
      <c r="D225" s="37"/>
      <c r="E225" s="26"/>
      <c r="F225" s="37"/>
      <c r="G225" s="26"/>
      <c r="H225" s="19"/>
      <c r="I225" s="19"/>
    </row>
    <row r="226" spans="1:9" s="29" customFormat="1" ht="12.75">
      <c r="A226" s="38"/>
      <c r="B226" s="19" t="s">
        <v>3</v>
      </c>
      <c r="C226" s="37"/>
      <c r="D226" s="37"/>
      <c r="E226" s="26" t="e">
        <f>D226/C226*100</f>
        <v>#DIV/0!</v>
      </c>
      <c r="F226" s="37"/>
      <c r="G226" s="36" t="e">
        <f>F226/C226*100</f>
        <v>#DIV/0!</v>
      </c>
      <c r="H226" s="19"/>
      <c r="I226" s="19"/>
    </row>
    <row r="227" spans="1:9" s="29" customFormat="1" ht="12.75">
      <c r="A227" s="38"/>
      <c r="B227" s="19" t="s">
        <v>3</v>
      </c>
      <c r="C227" s="37"/>
      <c r="D227" s="37"/>
      <c r="E227" s="26"/>
      <c r="F227" s="37"/>
      <c r="G227" s="26"/>
      <c r="H227" s="19"/>
      <c r="I227" s="19"/>
    </row>
    <row r="228" spans="1:9" s="29" customFormat="1" ht="12.75">
      <c r="A228" s="38"/>
      <c r="B228" s="19" t="s">
        <v>36</v>
      </c>
      <c r="C228" s="37"/>
      <c r="D228" s="37"/>
      <c r="E228" s="37"/>
      <c r="F228" s="37"/>
      <c r="G228" s="25"/>
      <c r="H228" s="40"/>
      <c r="I228" s="19"/>
    </row>
    <row r="229" spans="1:9" s="29" customFormat="1" ht="24.75" customHeight="1">
      <c r="A229" s="38"/>
      <c r="B229" s="19" t="s">
        <v>178</v>
      </c>
      <c r="C229" s="37"/>
      <c r="D229" s="37"/>
      <c r="E229" s="37"/>
      <c r="F229" s="37"/>
      <c r="G229" s="25"/>
      <c r="H229" s="40" t="s">
        <v>177</v>
      </c>
      <c r="I229" s="19">
        <v>100</v>
      </c>
    </row>
    <row r="230" spans="1:9" s="29" customFormat="1" ht="12.75">
      <c r="A230" s="38"/>
      <c r="B230" s="19" t="s">
        <v>95</v>
      </c>
      <c r="C230" s="37"/>
      <c r="D230" s="37"/>
      <c r="E230" s="37"/>
      <c r="F230" s="37"/>
      <c r="G230" s="25"/>
      <c r="H230" s="40">
        <v>1</v>
      </c>
      <c r="I230" s="38"/>
    </row>
    <row r="231" spans="1:9" s="29" customFormat="1" ht="12.75">
      <c r="A231" s="38"/>
      <c r="B231" s="19" t="s">
        <v>37</v>
      </c>
      <c r="C231" s="37"/>
      <c r="D231" s="37"/>
      <c r="E231" s="37"/>
      <c r="F231" s="37"/>
      <c r="G231" s="25"/>
      <c r="H231" s="40">
        <v>1</v>
      </c>
      <c r="I231" s="38"/>
    </row>
  </sheetData>
  <sheetProtection/>
  <mergeCells count="8">
    <mergeCell ref="A1:I1"/>
    <mergeCell ref="D3:E3"/>
    <mergeCell ref="F3:G3"/>
    <mergeCell ref="I3:I4"/>
    <mergeCell ref="A3:A4"/>
    <mergeCell ref="B3:B4"/>
    <mergeCell ref="C3:C4"/>
    <mergeCell ref="H3:H4"/>
  </mergeCells>
  <printOptions/>
  <pageMargins left="0.7086614173228347" right="0.7086614173228347" top="0.7480314960629921" bottom="0.35433070866141736" header="0.31496062992125984" footer="0.31496062992125984"/>
  <pageSetup fitToHeight="10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6.875" style="4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6" width="13.875" style="12" customWidth="1"/>
    <col min="7" max="7" width="12.00390625" style="5" customWidth="1"/>
    <col min="8" max="8" width="16.375" style="4" customWidth="1"/>
    <col min="9" max="9" width="17.00390625" style="4" customWidth="1"/>
    <col min="10" max="16384" width="9.125" style="4" customWidth="1"/>
  </cols>
  <sheetData>
    <row r="1" spans="1:9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</row>
    <row r="2" spans="5:6" ht="15.75">
      <c r="E2" s="22"/>
      <c r="F2" s="27"/>
    </row>
    <row r="3" spans="1:9" s="23" customFormat="1" ht="29.25" customHeight="1">
      <c r="A3" s="81" t="s">
        <v>26</v>
      </c>
      <c r="B3" s="81" t="s">
        <v>27</v>
      </c>
      <c r="C3" s="81" t="s">
        <v>28</v>
      </c>
      <c r="D3" s="82" t="s">
        <v>29</v>
      </c>
      <c r="E3" s="83"/>
      <c r="F3" s="81" t="s">
        <v>30</v>
      </c>
      <c r="G3" s="81"/>
      <c r="H3" s="81" t="s">
        <v>32</v>
      </c>
      <c r="I3" s="81" t="s">
        <v>33</v>
      </c>
    </row>
    <row r="4" spans="1:9" s="14" customFormat="1" ht="54.75" customHeight="1">
      <c r="A4" s="81"/>
      <c r="B4" s="81"/>
      <c r="C4" s="81"/>
      <c r="D4" s="24" t="s">
        <v>34</v>
      </c>
      <c r="E4" s="24" t="s">
        <v>31</v>
      </c>
      <c r="F4" s="24" t="s">
        <v>34</v>
      </c>
      <c r="G4" s="24" t="s">
        <v>31</v>
      </c>
      <c r="H4" s="81"/>
      <c r="I4" s="81"/>
    </row>
    <row r="5" spans="1:9" s="20" customFormat="1" ht="65.25" customHeight="1">
      <c r="A5" s="13"/>
      <c r="B5" s="13" t="s">
        <v>179</v>
      </c>
      <c r="C5" s="34">
        <f>SUM(C7:C10)</f>
        <v>174</v>
      </c>
      <c r="D5" s="34">
        <f>SUM(D7:D10)</f>
        <v>166.88</v>
      </c>
      <c r="E5" s="9">
        <f>D5/C5*100</f>
        <v>95.9080459770115</v>
      </c>
      <c r="F5" s="36">
        <f>SUM(F7:F10)</f>
        <v>166.88</v>
      </c>
      <c r="G5" s="42">
        <f>SUM(G7:G10)</f>
        <v>95.9080459770115</v>
      </c>
      <c r="H5" s="13"/>
      <c r="I5" s="13"/>
    </row>
    <row r="6" spans="1:9" s="5" customFormat="1" ht="12.75">
      <c r="A6" s="1"/>
      <c r="B6" s="1" t="s">
        <v>4</v>
      </c>
      <c r="C6" s="35"/>
      <c r="D6" s="35"/>
      <c r="E6" s="10"/>
      <c r="F6" s="37"/>
      <c r="G6" s="21"/>
      <c r="H6" s="1"/>
      <c r="I6" s="1"/>
    </row>
    <row r="7" spans="1:9" s="5" customFormat="1" ht="12.75">
      <c r="A7" s="1"/>
      <c r="B7" s="1" t="s">
        <v>0</v>
      </c>
      <c r="C7" s="35">
        <f>C14+C24</f>
        <v>174</v>
      </c>
      <c r="D7" s="35">
        <f>D14+D24</f>
        <v>166.88</v>
      </c>
      <c r="E7" s="35">
        <f>D7/C7*100</f>
        <v>95.9080459770115</v>
      </c>
      <c r="F7" s="35">
        <f>F14+F24</f>
        <v>166.88</v>
      </c>
      <c r="G7" s="35">
        <f>F7/C7*100</f>
        <v>95.9080459770115</v>
      </c>
      <c r="H7" s="1"/>
      <c r="I7" s="1"/>
    </row>
    <row r="8" spans="1:9" s="5" customFormat="1" ht="12.75">
      <c r="A8" s="1"/>
      <c r="B8" s="1" t="s">
        <v>1</v>
      </c>
      <c r="C8" s="35">
        <f aca="true" t="shared" si="0" ref="C8:G10">C15+C25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1"/>
      <c r="I8" s="1"/>
    </row>
    <row r="9" spans="1:9" s="5" customFormat="1" ht="12.75">
      <c r="A9" s="1"/>
      <c r="B9" s="1" t="s">
        <v>2</v>
      </c>
      <c r="C9" s="35">
        <f t="shared" si="0"/>
        <v>0</v>
      </c>
      <c r="D9" s="35">
        <f t="shared" si="0"/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1"/>
      <c r="I9" s="1"/>
    </row>
    <row r="10" spans="1:9" s="5" customFormat="1" ht="12.75">
      <c r="A10" s="1"/>
      <c r="B10" s="1" t="s">
        <v>3</v>
      </c>
      <c r="C10" s="35">
        <f t="shared" si="0"/>
        <v>0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1"/>
      <c r="I10" s="1"/>
    </row>
    <row r="11" spans="1:9" s="5" customFormat="1" ht="25.5">
      <c r="A11" s="1"/>
      <c r="B11" s="19" t="s">
        <v>35</v>
      </c>
      <c r="C11" s="10"/>
      <c r="D11" s="10"/>
      <c r="E11" s="10"/>
      <c r="F11" s="25"/>
      <c r="G11" s="1"/>
      <c r="H11" s="1"/>
      <c r="I11" s="1"/>
    </row>
    <row r="12" spans="1:9" s="8" customFormat="1" ht="23.25" customHeight="1">
      <c r="A12" s="31">
        <v>1</v>
      </c>
      <c r="B12" s="16" t="s">
        <v>7</v>
      </c>
      <c r="C12" s="34">
        <f>C14</f>
        <v>153</v>
      </c>
      <c r="D12" s="34">
        <f>D14</f>
        <v>146</v>
      </c>
      <c r="E12" s="34">
        <f>E14</f>
        <v>95.42483660130719</v>
      </c>
      <c r="F12" s="34">
        <f>F14</f>
        <v>146</v>
      </c>
      <c r="G12" s="34">
        <f>G14</f>
        <v>95.42483660130719</v>
      </c>
      <c r="H12" s="7"/>
      <c r="I12" s="7"/>
    </row>
    <row r="13" spans="1:9" s="5" customFormat="1" ht="12.75">
      <c r="A13" s="1"/>
      <c r="B13" s="1" t="s">
        <v>5</v>
      </c>
      <c r="C13" s="35"/>
      <c r="D13" s="35"/>
      <c r="E13" s="10"/>
      <c r="F13" s="37"/>
      <c r="G13" s="21"/>
      <c r="H13" s="1"/>
      <c r="I13" s="1"/>
    </row>
    <row r="14" spans="1:9" s="5" customFormat="1" ht="12.75">
      <c r="A14" s="1"/>
      <c r="B14" s="1" t="s">
        <v>0</v>
      </c>
      <c r="C14" s="35">
        <v>153</v>
      </c>
      <c r="D14" s="35">
        <v>146</v>
      </c>
      <c r="E14" s="10">
        <f>D14/C14*100</f>
        <v>95.42483660130719</v>
      </c>
      <c r="F14" s="37">
        <v>146</v>
      </c>
      <c r="G14" s="21">
        <f>F14/C14*100</f>
        <v>95.42483660130719</v>
      </c>
      <c r="H14" s="1"/>
      <c r="I14" s="1"/>
    </row>
    <row r="15" spans="1:9" s="5" customFormat="1" ht="12.75">
      <c r="A15" s="1"/>
      <c r="B15" s="1" t="s">
        <v>1</v>
      </c>
      <c r="C15" s="35"/>
      <c r="D15" s="35"/>
      <c r="E15" s="10"/>
      <c r="F15" s="37"/>
      <c r="G15" s="21"/>
      <c r="H15" s="1"/>
      <c r="I15" s="1"/>
    </row>
    <row r="16" spans="1:9" s="5" customFormat="1" ht="12.75">
      <c r="A16" s="1"/>
      <c r="B16" s="1" t="s">
        <v>2</v>
      </c>
      <c r="C16" s="10"/>
      <c r="D16" s="10"/>
      <c r="E16" s="10"/>
      <c r="F16" s="25"/>
      <c r="G16" s="1"/>
      <c r="H16" s="1"/>
      <c r="I16" s="1"/>
    </row>
    <row r="17" spans="1:9" s="5" customFormat="1" ht="12.75">
      <c r="A17" s="1"/>
      <c r="B17" s="1" t="s">
        <v>3</v>
      </c>
      <c r="C17" s="10"/>
      <c r="D17" s="10"/>
      <c r="E17" s="10"/>
      <c r="F17" s="25"/>
      <c r="G17" s="1"/>
      <c r="H17" s="1"/>
      <c r="I17" s="1"/>
    </row>
    <row r="18" spans="1:9" s="29" customFormat="1" ht="12.75">
      <c r="A18" s="38"/>
      <c r="B18" s="19" t="s">
        <v>36</v>
      </c>
      <c r="C18" s="37"/>
      <c r="D18" s="37"/>
      <c r="E18" s="37"/>
      <c r="F18" s="37"/>
      <c r="G18" s="25"/>
      <c r="H18" s="40"/>
      <c r="I18" s="19"/>
    </row>
    <row r="19" spans="1:9" s="29" customFormat="1" ht="56.25">
      <c r="A19" s="38"/>
      <c r="B19" s="19" t="s">
        <v>91</v>
      </c>
      <c r="C19" s="37"/>
      <c r="D19" s="37"/>
      <c r="E19" s="37"/>
      <c r="F19" s="37"/>
      <c r="G19" s="25"/>
      <c r="H19" s="40" t="s">
        <v>180</v>
      </c>
      <c r="I19" s="19">
        <v>100</v>
      </c>
    </row>
    <row r="20" spans="1:9" s="29" customFormat="1" ht="12.75">
      <c r="A20" s="38"/>
      <c r="B20" s="19" t="s">
        <v>95</v>
      </c>
      <c r="C20" s="37"/>
      <c r="D20" s="37"/>
      <c r="E20" s="37"/>
      <c r="F20" s="37"/>
      <c r="G20" s="25"/>
      <c r="H20" s="40">
        <v>1</v>
      </c>
      <c r="I20" s="38"/>
    </row>
    <row r="21" spans="1:9" s="29" customFormat="1" ht="12.75">
      <c r="A21" s="38"/>
      <c r="B21" s="19" t="s">
        <v>37</v>
      </c>
      <c r="C21" s="37"/>
      <c r="D21" s="37"/>
      <c r="E21" s="37"/>
      <c r="F21" s="37"/>
      <c r="G21" s="25"/>
      <c r="H21" s="40">
        <v>1</v>
      </c>
      <c r="I21" s="38"/>
    </row>
    <row r="22" spans="1:9" s="8" customFormat="1" ht="23.25" customHeight="1">
      <c r="A22" s="31">
        <v>2</v>
      </c>
      <c r="B22" s="16" t="s">
        <v>56</v>
      </c>
      <c r="C22" s="34">
        <f>C24</f>
        <v>21</v>
      </c>
      <c r="D22" s="34">
        <f>D24</f>
        <v>20.88</v>
      </c>
      <c r="E22" s="34">
        <f>E24</f>
        <v>99.42857142857142</v>
      </c>
      <c r="F22" s="34">
        <f>F24</f>
        <v>20.88</v>
      </c>
      <c r="G22" s="34">
        <f>G24</f>
        <v>99.42857142857142</v>
      </c>
      <c r="H22" s="7"/>
      <c r="I22" s="7"/>
    </row>
    <row r="23" spans="1:9" s="5" customFormat="1" ht="12.75">
      <c r="A23" s="1"/>
      <c r="B23" s="1" t="s">
        <v>5</v>
      </c>
      <c r="C23" s="35"/>
      <c r="D23" s="35"/>
      <c r="E23" s="10"/>
      <c r="F23" s="37"/>
      <c r="G23" s="21"/>
      <c r="H23" s="1"/>
      <c r="I23" s="1"/>
    </row>
    <row r="24" spans="1:9" s="5" customFormat="1" ht="12.75">
      <c r="A24" s="1"/>
      <c r="B24" s="1" t="s">
        <v>0</v>
      </c>
      <c r="C24" s="35">
        <v>21</v>
      </c>
      <c r="D24" s="35">
        <v>20.88</v>
      </c>
      <c r="E24" s="10">
        <f>D24/C24*100</f>
        <v>99.42857142857142</v>
      </c>
      <c r="F24" s="37">
        <v>20.88</v>
      </c>
      <c r="G24" s="21">
        <f>F24/C24*100</f>
        <v>99.42857142857142</v>
      </c>
      <c r="H24" s="47"/>
      <c r="I24" s="1"/>
    </row>
    <row r="25" spans="1:9" s="5" customFormat="1" ht="12.75">
      <c r="A25" s="1"/>
      <c r="B25" s="1" t="s">
        <v>1</v>
      </c>
      <c r="C25" s="35"/>
      <c r="D25" s="35"/>
      <c r="E25" s="10"/>
      <c r="F25" s="37"/>
      <c r="G25" s="21"/>
      <c r="H25" s="1"/>
      <c r="I25" s="1"/>
    </row>
    <row r="26" spans="1:9" s="5" customFormat="1" ht="12.75">
      <c r="A26" s="1"/>
      <c r="B26" s="1" t="s">
        <v>2</v>
      </c>
      <c r="C26" s="10"/>
      <c r="D26" s="10"/>
      <c r="E26" s="10"/>
      <c r="F26" s="25"/>
      <c r="G26" s="1"/>
      <c r="H26" s="1"/>
      <c r="I26" s="1"/>
    </row>
    <row r="27" spans="1:9" s="5" customFormat="1" ht="12.75">
      <c r="A27" s="1"/>
      <c r="B27" s="1" t="s">
        <v>3</v>
      </c>
      <c r="C27" s="10"/>
      <c r="D27" s="10"/>
      <c r="E27" s="10"/>
      <c r="F27" s="25"/>
      <c r="G27" s="1"/>
      <c r="H27" s="1"/>
      <c r="I27" s="1"/>
    </row>
    <row r="28" spans="1:9" s="29" customFormat="1" ht="12.75">
      <c r="A28" s="38"/>
      <c r="B28" s="19" t="s">
        <v>36</v>
      </c>
      <c r="C28" s="37"/>
      <c r="D28" s="37"/>
      <c r="E28" s="37"/>
      <c r="F28" s="37"/>
      <c r="G28" s="25"/>
      <c r="H28" s="40"/>
      <c r="I28" s="19"/>
    </row>
    <row r="29" spans="1:9" s="29" customFormat="1" ht="38.25">
      <c r="A29" s="38"/>
      <c r="B29" s="19" t="s">
        <v>91</v>
      </c>
      <c r="C29" s="37"/>
      <c r="D29" s="37"/>
      <c r="E29" s="37"/>
      <c r="F29" s="37"/>
      <c r="G29" s="25"/>
      <c r="H29" s="40" t="s">
        <v>56</v>
      </c>
      <c r="I29" s="19">
        <v>100</v>
      </c>
    </row>
    <row r="30" spans="1:9" s="29" customFormat="1" ht="12.75">
      <c r="A30" s="38"/>
      <c r="B30" s="19" t="s">
        <v>95</v>
      </c>
      <c r="C30" s="37"/>
      <c r="D30" s="37"/>
      <c r="E30" s="37"/>
      <c r="F30" s="37"/>
      <c r="G30" s="25"/>
      <c r="H30" s="40">
        <v>1</v>
      </c>
      <c r="I30" s="38"/>
    </row>
    <row r="31" spans="1:9" s="29" customFormat="1" ht="12.75">
      <c r="A31" s="38"/>
      <c r="B31" s="19" t="s">
        <v>37</v>
      </c>
      <c r="C31" s="37"/>
      <c r="D31" s="37"/>
      <c r="E31" s="37"/>
      <c r="F31" s="37"/>
      <c r="G31" s="25"/>
      <c r="H31" s="40">
        <v>1</v>
      </c>
      <c r="I31" s="38"/>
    </row>
    <row r="33" ht="15.75">
      <c r="H33" s="4">
        <v>1</v>
      </c>
    </row>
  </sheetData>
  <sheetProtection/>
  <mergeCells count="8">
    <mergeCell ref="A1:I1"/>
    <mergeCell ref="D3:E3"/>
    <mergeCell ref="F3:G3"/>
    <mergeCell ref="H3:H4"/>
    <mergeCell ref="I3:I4"/>
    <mergeCell ref="A3:A4"/>
    <mergeCell ref="B3:B4"/>
    <mergeCell ref="C3:C4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43" customWidth="1"/>
    <col min="2" max="2" width="40.375" style="12" customWidth="1"/>
    <col min="3" max="3" width="19.00390625" style="12" customWidth="1"/>
    <col min="4" max="4" width="14.25390625" style="12" customWidth="1"/>
    <col min="5" max="7" width="13.875" style="12" customWidth="1"/>
    <col min="8" max="8" width="16.00390625" style="12" customWidth="1"/>
    <col min="9" max="9" width="13.875" style="12" customWidth="1"/>
    <col min="10" max="16384" width="9.125" style="12" customWidth="1"/>
  </cols>
  <sheetData>
    <row r="1" spans="1:9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</row>
    <row r="2" spans="5:9" ht="15.75">
      <c r="E2" s="27"/>
      <c r="F2" s="27"/>
      <c r="G2" s="27"/>
      <c r="H2" s="27"/>
      <c r="I2" s="27"/>
    </row>
    <row r="3" spans="1:9" s="23" customFormat="1" ht="29.25" customHeight="1">
      <c r="A3" s="81" t="s">
        <v>26</v>
      </c>
      <c r="B3" s="81" t="s">
        <v>27</v>
      </c>
      <c r="C3" s="81" t="s">
        <v>28</v>
      </c>
      <c r="D3" s="82" t="s">
        <v>29</v>
      </c>
      <c r="E3" s="83"/>
      <c r="F3" s="81" t="s">
        <v>30</v>
      </c>
      <c r="G3" s="81"/>
      <c r="H3" s="81" t="s">
        <v>32</v>
      </c>
      <c r="I3" s="81" t="s">
        <v>33</v>
      </c>
    </row>
    <row r="4" spans="1:9" s="14" customFormat="1" ht="40.5" customHeight="1">
      <c r="A4" s="81"/>
      <c r="B4" s="81"/>
      <c r="C4" s="81"/>
      <c r="D4" s="24" t="s">
        <v>34</v>
      </c>
      <c r="E4" s="24" t="s">
        <v>31</v>
      </c>
      <c r="F4" s="24" t="s">
        <v>34</v>
      </c>
      <c r="G4" s="24" t="s">
        <v>31</v>
      </c>
      <c r="H4" s="81"/>
      <c r="I4" s="81"/>
    </row>
    <row r="5" spans="1:9" s="20" customFormat="1" ht="56.25" customHeight="1">
      <c r="A5" s="38"/>
      <c r="B5" s="13" t="s">
        <v>204</v>
      </c>
      <c r="C5" s="36">
        <f>SUM(C6:C9)</f>
        <v>902.96</v>
      </c>
      <c r="D5" s="36">
        <f>SUM(D6:D9)</f>
        <v>891.807</v>
      </c>
      <c r="E5" s="36">
        <f>D5/C5*100</f>
        <v>98.7648400815097</v>
      </c>
      <c r="F5" s="36">
        <f>SUM(F6:F9)</f>
        <v>891.807</v>
      </c>
      <c r="G5" s="36">
        <f>F5/C5*100</f>
        <v>98.7648400815097</v>
      </c>
      <c r="H5" s="18"/>
      <c r="I5" s="18"/>
    </row>
    <row r="6" spans="1:9" s="29" customFormat="1" ht="12.75">
      <c r="A6" s="38"/>
      <c r="B6" s="19" t="s">
        <v>4</v>
      </c>
      <c r="C6" s="36"/>
      <c r="D6" s="36"/>
      <c r="E6" s="36"/>
      <c r="F6" s="36"/>
      <c r="G6" s="36"/>
      <c r="H6" s="25"/>
      <c r="I6" s="25"/>
    </row>
    <row r="7" spans="1:9" s="29" customFormat="1" ht="12.75">
      <c r="A7" s="38"/>
      <c r="B7" s="19" t="s">
        <v>0</v>
      </c>
      <c r="C7" s="36">
        <f>C13+C30+C47</f>
        <v>643.8</v>
      </c>
      <c r="D7" s="36">
        <f>D13+D30+D47</f>
        <v>632.6469999999999</v>
      </c>
      <c r="E7" s="36">
        <f>D7/C7*100</f>
        <v>98.26762969866418</v>
      </c>
      <c r="F7" s="36">
        <f>F13+F30+F47</f>
        <v>632.6469999999999</v>
      </c>
      <c r="G7" s="36">
        <f>F7/C7*100</f>
        <v>98.26762969866418</v>
      </c>
      <c r="H7" s="25"/>
      <c r="I7" s="25"/>
    </row>
    <row r="8" spans="1:9" s="29" customFormat="1" ht="12.75">
      <c r="A8" s="38"/>
      <c r="B8" s="19" t="s">
        <v>1</v>
      </c>
      <c r="C8" s="36">
        <f aca="true" t="shared" si="0" ref="C8:D10">C14+C31+C48</f>
        <v>259.16</v>
      </c>
      <c r="D8" s="36">
        <f t="shared" si="0"/>
        <v>259.16</v>
      </c>
      <c r="E8" s="36">
        <f>D8/C8*100</f>
        <v>100</v>
      </c>
      <c r="F8" s="36">
        <f>F14+F31+F48</f>
        <v>259.16</v>
      </c>
      <c r="G8" s="36">
        <f>F8/C8*100</f>
        <v>100</v>
      </c>
      <c r="H8" s="25"/>
      <c r="I8" s="25"/>
    </row>
    <row r="9" spans="1:9" s="29" customFormat="1" ht="12.75">
      <c r="A9" s="38"/>
      <c r="B9" s="19" t="s">
        <v>2</v>
      </c>
      <c r="C9" s="36">
        <f t="shared" si="0"/>
        <v>0</v>
      </c>
      <c r="D9" s="36">
        <f t="shared" si="0"/>
        <v>0</v>
      </c>
      <c r="E9" s="36"/>
      <c r="F9" s="36">
        <f>F15+F32+F49</f>
        <v>0</v>
      </c>
      <c r="G9" s="36"/>
      <c r="H9" s="25"/>
      <c r="I9" s="25"/>
    </row>
    <row r="10" spans="1:9" s="29" customFormat="1" ht="12.75">
      <c r="A10" s="38"/>
      <c r="B10" s="19" t="s">
        <v>3</v>
      </c>
      <c r="C10" s="36">
        <f t="shared" si="0"/>
        <v>0</v>
      </c>
      <c r="D10" s="36">
        <f t="shared" si="0"/>
        <v>0</v>
      </c>
      <c r="E10" s="25"/>
      <c r="F10" s="36">
        <f>F16+F33+F50</f>
        <v>0</v>
      </c>
      <c r="G10" s="25"/>
      <c r="H10" s="25"/>
      <c r="I10" s="25"/>
    </row>
    <row r="11" spans="1:9" s="20" customFormat="1" ht="56.25" customHeight="1">
      <c r="A11" s="38"/>
      <c r="B11" s="13" t="s">
        <v>205</v>
      </c>
      <c r="C11" s="36">
        <f>SUM(C13:C16)</f>
        <v>465.4</v>
      </c>
      <c r="D11" s="36">
        <f>SUM(D13:D16)</f>
        <v>456.43899999999996</v>
      </c>
      <c r="E11" s="36">
        <f>D11/C11*100</f>
        <v>98.07455951869359</v>
      </c>
      <c r="F11" s="36">
        <f>SUM(F13:F16)</f>
        <v>456.43899999999996</v>
      </c>
      <c r="G11" s="36">
        <f>F11/C11*100</f>
        <v>98.07455951869359</v>
      </c>
      <c r="H11" s="18"/>
      <c r="I11" s="18"/>
    </row>
    <row r="12" spans="1:9" s="29" customFormat="1" ht="12.75">
      <c r="A12" s="38"/>
      <c r="B12" s="19" t="s">
        <v>4</v>
      </c>
      <c r="C12" s="36"/>
      <c r="D12" s="36"/>
      <c r="E12" s="36"/>
      <c r="F12" s="36"/>
      <c r="G12" s="36"/>
      <c r="H12" s="25"/>
      <c r="I12" s="25"/>
    </row>
    <row r="13" spans="1:9" s="29" customFormat="1" ht="12.75">
      <c r="A13" s="38"/>
      <c r="B13" s="19" t="s">
        <v>0</v>
      </c>
      <c r="C13" s="36">
        <f>C20</f>
        <v>260</v>
      </c>
      <c r="D13" s="36">
        <f>D20</f>
        <v>251.039</v>
      </c>
      <c r="E13" s="36">
        <f>D13/C13*100</f>
        <v>96.55346153846153</v>
      </c>
      <c r="F13" s="36">
        <f>F20</f>
        <v>251.039</v>
      </c>
      <c r="G13" s="36">
        <f>F13/C13*100</f>
        <v>96.55346153846153</v>
      </c>
      <c r="H13" s="25"/>
      <c r="I13" s="25"/>
    </row>
    <row r="14" spans="1:9" s="29" customFormat="1" ht="12.75">
      <c r="A14" s="38"/>
      <c r="B14" s="19" t="s">
        <v>1</v>
      </c>
      <c r="C14" s="36">
        <f>C21</f>
        <v>205.4</v>
      </c>
      <c r="D14" s="36">
        <f>D21</f>
        <v>205.4</v>
      </c>
      <c r="E14" s="36">
        <f>D14/C14*100</f>
        <v>100</v>
      </c>
      <c r="F14" s="36">
        <f>F21</f>
        <v>205.4</v>
      </c>
      <c r="G14" s="36">
        <f>F14/C14*100</f>
        <v>100</v>
      </c>
      <c r="H14" s="25"/>
      <c r="I14" s="25"/>
    </row>
    <row r="15" spans="1:9" s="29" customFormat="1" ht="12.75">
      <c r="A15" s="38"/>
      <c r="B15" s="19" t="s">
        <v>2</v>
      </c>
      <c r="C15" s="36"/>
      <c r="D15" s="36"/>
      <c r="E15" s="36"/>
      <c r="F15" s="36"/>
      <c r="G15" s="36"/>
      <c r="H15" s="25"/>
      <c r="I15" s="25"/>
    </row>
    <row r="16" spans="1:9" s="29" customFormat="1" ht="12.75">
      <c r="A16" s="38"/>
      <c r="B16" s="19" t="s">
        <v>3</v>
      </c>
      <c r="C16" s="36"/>
      <c r="D16" s="36"/>
      <c r="E16" s="36"/>
      <c r="F16" s="25"/>
      <c r="G16" s="36"/>
      <c r="H16" s="25"/>
      <c r="I16" s="25"/>
    </row>
    <row r="17" spans="1:9" s="29" customFormat="1" ht="25.5">
      <c r="A17" s="38"/>
      <c r="B17" s="19" t="s">
        <v>35</v>
      </c>
      <c r="C17" s="37"/>
      <c r="D17" s="39"/>
      <c r="E17" s="36"/>
      <c r="F17" s="25"/>
      <c r="G17" s="36"/>
      <c r="H17" s="25"/>
      <c r="I17" s="25"/>
    </row>
    <row r="18" spans="1:9" s="29" customFormat="1" ht="38.25">
      <c r="A18" s="38">
        <v>1</v>
      </c>
      <c r="B18" s="13" t="s">
        <v>206</v>
      </c>
      <c r="C18" s="36">
        <f>SUM(C20:C21)</f>
        <v>465.4</v>
      </c>
      <c r="D18" s="36">
        <f>SUM(D20:D21)</f>
        <v>456.43899999999996</v>
      </c>
      <c r="E18" s="36">
        <f>D18/C18*100</f>
        <v>98.07455951869359</v>
      </c>
      <c r="F18" s="36">
        <f>SUM(F20:F21)</f>
        <v>456.43899999999996</v>
      </c>
      <c r="G18" s="36">
        <f>F18/C18*100</f>
        <v>98.07455951869359</v>
      </c>
      <c r="H18" s="25"/>
      <c r="I18" s="25"/>
    </row>
    <row r="19" spans="1:9" s="29" customFormat="1" ht="12.75">
      <c r="A19" s="38"/>
      <c r="B19" s="19" t="s">
        <v>5</v>
      </c>
      <c r="C19" s="37"/>
      <c r="D19" s="39"/>
      <c r="E19" s="25"/>
      <c r="F19" s="39"/>
      <c r="G19" s="25"/>
      <c r="H19" s="25"/>
      <c r="I19" s="25"/>
    </row>
    <row r="20" spans="1:9" s="29" customFormat="1" ht="12.75">
      <c r="A20" s="38"/>
      <c r="B20" s="19" t="s">
        <v>0</v>
      </c>
      <c r="C20" s="37">
        <v>260</v>
      </c>
      <c r="D20" s="39">
        <v>251.039</v>
      </c>
      <c r="E20" s="25">
        <f>D20/C20*100</f>
        <v>96.55346153846153</v>
      </c>
      <c r="F20" s="39">
        <v>251.039</v>
      </c>
      <c r="G20" s="25">
        <f>F20/C20*100</f>
        <v>96.55346153846153</v>
      </c>
      <c r="H20" s="25"/>
      <c r="I20" s="25"/>
    </row>
    <row r="21" spans="1:9" s="29" customFormat="1" ht="12.75">
      <c r="A21" s="38"/>
      <c r="B21" s="19" t="s">
        <v>1</v>
      </c>
      <c r="C21" s="37">
        <v>205.4</v>
      </c>
      <c r="D21" s="39">
        <v>205.4</v>
      </c>
      <c r="E21" s="25">
        <f>D21/C21*100</f>
        <v>100</v>
      </c>
      <c r="F21" s="39">
        <v>205.4</v>
      </c>
      <c r="G21" s="25">
        <f>F21/C21*100</f>
        <v>100</v>
      </c>
      <c r="H21" s="25"/>
      <c r="I21" s="25"/>
    </row>
    <row r="22" spans="1:9" s="29" customFormat="1" ht="12.75">
      <c r="A22" s="38"/>
      <c r="B22" s="19" t="s">
        <v>2</v>
      </c>
      <c r="C22" s="37"/>
      <c r="D22" s="39"/>
      <c r="E22" s="25"/>
      <c r="F22" s="39"/>
      <c r="G22" s="25"/>
      <c r="H22" s="25"/>
      <c r="I22" s="25"/>
    </row>
    <row r="23" spans="1:9" s="29" customFormat="1" ht="12.75">
      <c r="A23" s="38"/>
      <c r="B23" s="19" t="s">
        <v>3</v>
      </c>
      <c r="C23" s="37"/>
      <c r="D23" s="39"/>
      <c r="E23" s="25"/>
      <c r="F23" s="39"/>
      <c r="G23" s="25"/>
      <c r="H23" s="25"/>
      <c r="I23" s="25"/>
    </row>
    <row r="24" spans="1:9" s="29" customFormat="1" ht="12.75">
      <c r="A24" s="38"/>
      <c r="B24" s="19" t="s">
        <v>36</v>
      </c>
      <c r="C24" s="37"/>
      <c r="D24" s="37"/>
      <c r="E24" s="37"/>
      <c r="F24" s="37"/>
      <c r="G24" s="25"/>
      <c r="H24" s="40"/>
      <c r="I24" s="19"/>
    </row>
    <row r="25" spans="1:9" s="29" customFormat="1" ht="25.5">
      <c r="A25" s="38"/>
      <c r="B25" s="19" t="s">
        <v>207</v>
      </c>
      <c r="C25" s="37"/>
      <c r="D25" s="37"/>
      <c r="E25" s="37"/>
      <c r="F25" s="37"/>
      <c r="G25" s="25"/>
      <c r="H25" s="40" t="s">
        <v>208</v>
      </c>
      <c r="I25" s="19">
        <v>100</v>
      </c>
    </row>
    <row r="26" spans="1:9" s="29" customFormat="1" ht="18" customHeight="1">
      <c r="A26" s="38"/>
      <c r="B26" s="19" t="s">
        <v>95</v>
      </c>
      <c r="C26" s="37"/>
      <c r="D26" s="37"/>
      <c r="E26" s="37"/>
      <c r="F26" s="37"/>
      <c r="G26" s="25"/>
      <c r="H26" s="40">
        <v>1</v>
      </c>
      <c r="I26" s="38"/>
    </row>
    <row r="27" spans="1:9" s="29" customFormat="1" ht="14.25" customHeight="1">
      <c r="A27" s="38"/>
      <c r="B27" s="19" t="s">
        <v>37</v>
      </c>
      <c r="C27" s="37"/>
      <c r="D27" s="37"/>
      <c r="E27" s="37"/>
      <c r="F27" s="37"/>
      <c r="G27" s="25"/>
      <c r="H27" s="40">
        <v>1</v>
      </c>
      <c r="I27" s="38"/>
    </row>
    <row r="28" spans="1:9" s="20" customFormat="1" ht="56.25" customHeight="1">
      <c r="A28" s="38"/>
      <c r="B28" s="13" t="s">
        <v>209</v>
      </c>
      <c r="C28" s="36">
        <f>C30</f>
        <v>14.5</v>
      </c>
      <c r="D28" s="36">
        <f>D30</f>
        <v>14.5</v>
      </c>
      <c r="E28" s="36">
        <f>E30</f>
        <v>100</v>
      </c>
      <c r="F28" s="36">
        <f>F30</f>
        <v>14.5</v>
      </c>
      <c r="G28" s="36">
        <f>G30</f>
        <v>100</v>
      </c>
      <c r="H28" s="18"/>
      <c r="I28" s="18"/>
    </row>
    <row r="29" spans="1:9" s="29" customFormat="1" ht="12.75">
      <c r="A29" s="38"/>
      <c r="B29" s="19" t="s">
        <v>4</v>
      </c>
      <c r="C29" s="36"/>
      <c r="D29" s="36"/>
      <c r="E29" s="36"/>
      <c r="F29" s="36"/>
      <c r="G29" s="36"/>
      <c r="H29" s="25"/>
      <c r="I29" s="25"/>
    </row>
    <row r="30" spans="1:9" s="29" customFormat="1" ht="12.75">
      <c r="A30" s="38"/>
      <c r="B30" s="19" t="s">
        <v>0</v>
      </c>
      <c r="C30" s="36">
        <f>C37</f>
        <v>14.5</v>
      </c>
      <c r="D30" s="36">
        <f>D37</f>
        <v>14.5</v>
      </c>
      <c r="E30" s="36">
        <f>E37</f>
        <v>100</v>
      </c>
      <c r="F30" s="36">
        <f>F37</f>
        <v>14.5</v>
      </c>
      <c r="G30" s="36">
        <f>G37</f>
        <v>100</v>
      </c>
      <c r="H30" s="25"/>
      <c r="I30" s="25"/>
    </row>
    <row r="31" spans="1:9" s="29" customFormat="1" ht="12.75">
      <c r="A31" s="38"/>
      <c r="B31" s="19" t="s">
        <v>1</v>
      </c>
      <c r="C31" s="36"/>
      <c r="D31" s="36"/>
      <c r="E31" s="36"/>
      <c r="F31" s="36"/>
      <c r="G31" s="36"/>
      <c r="H31" s="25"/>
      <c r="I31" s="25"/>
    </row>
    <row r="32" spans="1:9" s="29" customFormat="1" ht="12.75">
      <c r="A32" s="38"/>
      <c r="B32" s="19" t="s">
        <v>2</v>
      </c>
      <c r="C32" s="36"/>
      <c r="D32" s="36"/>
      <c r="E32" s="36"/>
      <c r="F32" s="36"/>
      <c r="G32" s="36"/>
      <c r="H32" s="25"/>
      <c r="I32" s="25"/>
    </row>
    <row r="33" spans="1:9" s="29" customFormat="1" ht="12.75">
      <c r="A33" s="38"/>
      <c r="B33" s="19" t="s">
        <v>3</v>
      </c>
      <c r="C33" s="36"/>
      <c r="D33" s="36"/>
      <c r="E33" s="25"/>
      <c r="F33" s="25"/>
      <c r="G33" s="25"/>
      <c r="H33" s="25"/>
      <c r="I33" s="25"/>
    </row>
    <row r="34" spans="1:9" s="29" customFormat="1" ht="25.5">
      <c r="A34" s="38"/>
      <c r="B34" s="19" t="s">
        <v>35</v>
      </c>
      <c r="C34" s="37"/>
      <c r="D34" s="39"/>
      <c r="E34" s="25"/>
      <c r="F34" s="25"/>
      <c r="G34" s="25"/>
      <c r="H34" s="25"/>
      <c r="I34" s="25"/>
    </row>
    <row r="35" spans="1:9" s="20" customFormat="1" ht="87.75" customHeight="1">
      <c r="A35" s="38">
        <v>1</v>
      </c>
      <c r="B35" s="16" t="s">
        <v>210</v>
      </c>
      <c r="C35" s="36">
        <f>C37</f>
        <v>14.5</v>
      </c>
      <c r="D35" s="36">
        <f>D37</f>
        <v>14.5</v>
      </c>
      <c r="E35" s="36">
        <f>E37</f>
        <v>100</v>
      </c>
      <c r="F35" s="36">
        <f>F37</f>
        <v>14.5</v>
      </c>
      <c r="G35" s="36">
        <f>G37</f>
        <v>100</v>
      </c>
      <c r="H35" s="18"/>
      <c r="I35" s="18"/>
    </row>
    <row r="36" spans="1:9" s="29" customFormat="1" ht="12.75">
      <c r="A36" s="38"/>
      <c r="B36" s="19" t="s">
        <v>5</v>
      </c>
      <c r="C36" s="37"/>
      <c r="D36" s="39"/>
      <c r="E36" s="25"/>
      <c r="F36" s="39"/>
      <c r="G36" s="25"/>
      <c r="H36" s="25"/>
      <c r="I36" s="25"/>
    </row>
    <row r="37" spans="1:9" s="29" customFormat="1" ht="12.75">
      <c r="A37" s="38"/>
      <c r="B37" s="19" t="s">
        <v>0</v>
      </c>
      <c r="C37" s="37">
        <v>14.5</v>
      </c>
      <c r="D37" s="39">
        <v>14.5</v>
      </c>
      <c r="E37" s="25">
        <v>100</v>
      </c>
      <c r="F37" s="39">
        <v>14.5</v>
      </c>
      <c r="G37" s="25">
        <v>100</v>
      </c>
      <c r="H37" s="25"/>
      <c r="I37" s="25"/>
    </row>
    <row r="38" spans="1:9" s="29" customFormat="1" ht="12.75">
      <c r="A38" s="38"/>
      <c r="B38" s="19" t="s">
        <v>1</v>
      </c>
      <c r="C38" s="37"/>
      <c r="D38" s="39"/>
      <c r="E38" s="25"/>
      <c r="F38" s="39"/>
      <c r="G38" s="25"/>
      <c r="H38" s="25"/>
      <c r="I38" s="25"/>
    </row>
    <row r="39" spans="1:9" s="29" customFormat="1" ht="12.75">
      <c r="A39" s="38"/>
      <c r="B39" s="19" t="s">
        <v>2</v>
      </c>
      <c r="C39" s="37"/>
      <c r="D39" s="39"/>
      <c r="E39" s="25"/>
      <c r="F39" s="39"/>
      <c r="G39" s="25"/>
      <c r="H39" s="25"/>
      <c r="I39" s="25"/>
    </row>
    <row r="40" spans="1:9" s="29" customFormat="1" ht="12.75">
      <c r="A40" s="38"/>
      <c r="B40" s="19" t="s">
        <v>3</v>
      </c>
      <c r="C40" s="37"/>
      <c r="D40" s="39"/>
      <c r="E40" s="25"/>
      <c r="F40" s="39"/>
      <c r="G40" s="25"/>
      <c r="H40" s="25"/>
      <c r="I40" s="25"/>
    </row>
    <row r="41" spans="1:9" s="29" customFormat="1" ht="12.75">
      <c r="A41" s="38"/>
      <c r="B41" s="19" t="s">
        <v>36</v>
      </c>
      <c r="C41" s="37"/>
      <c r="D41" s="37"/>
      <c r="E41" s="37"/>
      <c r="F41" s="37"/>
      <c r="G41" s="25"/>
      <c r="H41" s="40"/>
      <c r="I41" s="19"/>
    </row>
    <row r="42" spans="1:9" s="29" customFormat="1" ht="67.5">
      <c r="A42" s="38"/>
      <c r="B42" s="19" t="s">
        <v>212</v>
      </c>
      <c r="C42" s="37"/>
      <c r="D42" s="37"/>
      <c r="E42" s="37"/>
      <c r="F42" s="37"/>
      <c r="G42" s="25"/>
      <c r="H42" s="40" t="s">
        <v>211</v>
      </c>
      <c r="I42" s="19">
        <v>100</v>
      </c>
    </row>
    <row r="43" spans="1:9" s="29" customFormat="1" ht="18" customHeight="1">
      <c r="A43" s="38"/>
      <c r="B43" s="19" t="s">
        <v>95</v>
      </c>
      <c r="C43" s="37"/>
      <c r="D43" s="37"/>
      <c r="E43" s="37"/>
      <c r="F43" s="37"/>
      <c r="G43" s="25"/>
      <c r="H43" s="40">
        <v>122</v>
      </c>
      <c r="I43" s="38"/>
    </row>
    <row r="44" spans="1:9" s="29" customFormat="1" ht="24" customHeight="1">
      <c r="A44" s="38"/>
      <c r="B44" s="19" t="s">
        <v>37</v>
      </c>
      <c r="C44" s="37"/>
      <c r="D44" s="37"/>
      <c r="E44" s="37"/>
      <c r="F44" s="37"/>
      <c r="G44" s="25"/>
      <c r="H44" s="40">
        <v>122</v>
      </c>
      <c r="I44" s="38"/>
    </row>
    <row r="45" spans="1:9" s="20" customFormat="1" ht="56.25" customHeight="1">
      <c r="A45" s="38"/>
      <c r="B45" s="13" t="s">
        <v>203</v>
      </c>
      <c r="C45" s="36">
        <f>SUM(C46:C49)</f>
        <v>423.06</v>
      </c>
      <c r="D45" s="36">
        <f>SUM(D46:D49)</f>
        <v>420.868</v>
      </c>
      <c r="E45" s="36">
        <f>D45/C45*100</f>
        <v>99.48187018389827</v>
      </c>
      <c r="F45" s="36">
        <f>SUM(F46:F49)</f>
        <v>420.868</v>
      </c>
      <c r="G45" s="36">
        <f>F45/C45*100</f>
        <v>99.48187018389827</v>
      </c>
      <c r="H45" s="18"/>
      <c r="I45" s="18"/>
    </row>
    <row r="46" spans="1:9" s="29" customFormat="1" ht="12.75">
      <c r="A46" s="38"/>
      <c r="B46" s="19" t="s">
        <v>4</v>
      </c>
      <c r="C46" s="36"/>
      <c r="D46" s="36"/>
      <c r="E46" s="36"/>
      <c r="F46" s="36"/>
      <c r="G46" s="36"/>
      <c r="H46" s="25"/>
      <c r="I46" s="25"/>
    </row>
    <row r="47" spans="1:9" s="29" customFormat="1" ht="12.75">
      <c r="A47" s="38"/>
      <c r="B47" s="19" t="s">
        <v>0</v>
      </c>
      <c r="C47" s="36">
        <f>C54+C64+C74+C84+C94+C104+C114+C124+C134+C144+C154+C164+C174+C184+C194+C204+C214+C224+C234</f>
        <v>369.3</v>
      </c>
      <c r="D47" s="36">
        <f>D54+D64+D74+D84+D94+D104+D114+D124+D134+D144+D154+D164+D174+D184+D194+D204+D214+D224+D234</f>
        <v>367.108</v>
      </c>
      <c r="E47" s="36">
        <f>D47/C47*100</f>
        <v>99.40644462496616</v>
      </c>
      <c r="F47" s="36">
        <f>F54+F64+F74+F84+F94+F104+F114+F124+F134+F144+F154+F164+F174+F184+F194+F204+F214+F224+F234</f>
        <v>367.108</v>
      </c>
      <c r="G47" s="36">
        <f>F47/C47*100</f>
        <v>99.40644462496616</v>
      </c>
      <c r="H47" s="25"/>
      <c r="I47" s="25"/>
    </row>
    <row r="48" spans="1:9" s="29" customFormat="1" ht="12.75">
      <c r="A48" s="38"/>
      <c r="B48" s="19" t="s">
        <v>1</v>
      </c>
      <c r="C48" s="36">
        <f aca="true" t="shared" si="1" ref="C48:D50">C55+C65+C75+C85+C95+C105+C115+C125+C135+C145+C155+C165+C175+C185+C195+C205+C215+C225+C235</f>
        <v>53.76</v>
      </c>
      <c r="D48" s="36">
        <f t="shared" si="1"/>
        <v>53.76</v>
      </c>
      <c r="E48" s="36">
        <f>D48/C48*100</f>
        <v>100</v>
      </c>
      <c r="F48" s="36">
        <f>F55+F65+F75+F85+F95+F105+F115+F125+F135+F145+F155+F165+F175+F185+F195+F205+F215+F225+F235</f>
        <v>53.76</v>
      </c>
      <c r="G48" s="36">
        <f>F48/C48*100</f>
        <v>100</v>
      </c>
      <c r="H48" s="25"/>
      <c r="I48" s="25"/>
    </row>
    <row r="49" spans="1:9" s="29" customFormat="1" ht="12.75">
      <c r="A49" s="38"/>
      <c r="B49" s="19" t="s">
        <v>2</v>
      </c>
      <c r="C49" s="36">
        <f t="shared" si="1"/>
        <v>0</v>
      </c>
      <c r="D49" s="36">
        <f t="shared" si="1"/>
        <v>0</v>
      </c>
      <c r="E49" s="36"/>
      <c r="F49" s="36"/>
      <c r="G49" s="36"/>
      <c r="H49" s="25"/>
      <c r="I49" s="25"/>
    </row>
    <row r="50" spans="1:9" s="29" customFormat="1" ht="12.75">
      <c r="A50" s="38"/>
      <c r="B50" s="19" t="s">
        <v>3</v>
      </c>
      <c r="C50" s="36">
        <f t="shared" si="1"/>
        <v>0</v>
      </c>
      <c r="D50" s="36"/>
      <c r="E50" s="25"/>
      <c r="F50" s="25"/>
      <c r="G50" s="25"/>
      <c r="H50" s="25"/>
      <c r="I50" s="25"/>
    </row>
    <row r="51" spans="1:9" s="29" customFormat="1" ht="25.5">
      <c r="A51" s="38"/>
      <c r="B51" s="19" t="s">
        <v>35</v>
      </c>
      <c r="C51" s="37"/>
      <c r="D51" s="39"/>
      <c r="E51" s="25"/>
      <c r="F51" s="25"/>
      <c r="G51" s="25"/>
      <c r="H51" s="25"/>
      <c r="I51" s="25"/>
    </row>
    <row r="52" spans="1:9" s="20" customFormat="1" ht="39.75" customHeight="1">
      <c r="A52" s="38">
        <v>1</v>
      </c>
      <c r="B52" s="16" t="s">
        <v>8</v>
      </c>
      <c r="C52" s="36">
        <v>1</v>
      </c>
      <c r="D52" s="48">
        <v>1</v>
      </c>
      <c r="E52" s="18">
        <v>100</v>
      </c>
      <c r="F52" s="48">
        <v>1</v>
      </c>
      <c r="G52" s="18">
        <v>100</v>
      </c>
      <c r="H52" s="18"/>
      <c r="I52" s="18"/>
    </row>
    <row r="53" spans="1:9" s="29" customFormat="1" ht="12.75">
      <c r="A53" s="38"/>
      <c r="B53" s="19" t="s">
        <v>5</v>
      </c>
      <c r="C53" s="37"/>
      <c r="D53" s="39"/>
      <c r="E53" s="25"/>
      <c r="F53" s="39"/>
      <c r="G53" s="25"/>
      <c r="H53" s="25"/>
      <c r="I53" s="25"/>
    </row>
    <row r="54" spans="1:9" s="29" customFormat="1" ht="12.75">
      <c r="A54" s="38"/>
      <c r="B54" s="19" t="s">
        <v>0</v>
      </c>
      <c r="C54" s="37">
        <v>1</v>
      </c>
      <c r="D54" s="39">
        <v>1</v>
      </c>
      <c r="E54" s="25">
        <v>100</v>
      </c>
      <c r="F54" s="39">
        <v>1</v>
      </c>
      <c r="G54" s="25">
        <v>100</v>
      </c>
      <c r="H54" s="25"/>
      <c r="I54" s="25"/>
    </row>
    <row r="55" spans="1:9" s="29" customFormat="1" ht="12.75">
      <c r="A55" s="38"/>
      <c r="B55" s="19" t="s">
        <v>1</v>
      </c>
      <c r="C55" s="37"/>
      <c r="D55" s="39"/>
      <c r="E55" s="25"/>
      <c r="F55" s="39"/>
      <c r="G55" s="25"/>
      <c r="H55" s="25"/>
      <c r="I55" s="25"/>
    </row>
    <row r="56" spans="1:9" s="29" customFormat="1" ht="12.75">
      <c r="A56" s="38"/>
      <c r="B56" s="19" t="s">
        <v>2</v>
      </c>
      <c r="C56" s="37"/>
      <c r="D56" s="39"/>
      <c r="E56" s="25"/>
      <c r="F56" s="39"/>
      <c r="G56" s="25"/>
      <c r="H56" s="25"/>
      <c r="I56" s="25"/>
    </row>
    <row r="57" spans="1:9" s="29" customFormat="1" ht="12.75">
      <c r="A57" s="38"/>
      <c r="B57" s="19" t="s">
        <v>3</v>
      </c>
      <c r="C57" s="37"/>
      <c r="D57" s="39"/>
      <c r="E57" s="25"/>
      <c r="F57" s="39"/>
      <c r="G57" s="25"/>
      <c r="H57" s="25"/>
      <c r="I57" s="25"/>
    </row>
    <row r="58" spans="1:9" s="29" customFormat="1" ht="12.75">
      <c r="A58" s="38"/>
      <c r="B58" s="19" t="s">
        <v>36</v>
      </c>
      <c r="C58" s="37"/>
      <c r="D58" s="37"/>
      <c r="E58" s="37"/>
      <c r="F58" s="37"/>
      <c r="G58" s="25"/>
      <c r="H58" s="40"/>
      <c r="I58" s="19"/>
    </row>
    <row r="59" spans="1:9" s="29" customFormat="1" ht="38.25">
      <c r="A59" s="38"/>
      <c r="B59" s="19" t="s">
        <v>181</v>
      </c>
      <c r="C59" s="37"/>
      <c r="D59" s="37"/>
      <c r="E59" s="37"/>
      <c r="F59" s="37"/>
      <c r="G59" s="25"/>
      <c r="H59" s="40" t="s">
        <v>182</v>
      </c>
      <c r="I59" s="19">
        <v>100</v>
      </c>
    </row>
    <row r="60" spans="1:9" s="29" customFormat="1" ht="18" customHeight="1">
      <c r="A60" s="38"/>
      <c r="B60" s="19" t="s">
        <v>95</v>
      </c>
      <c r="C60" s="37"/>
      <c r="D60" s="37"/>
      <c r="E60" s="37"/>
      <c r="F60" s="37"/>
      <c r="G60" s="25"/>
      <c r="H60" s="40">
        <v>651</v>
      </c>
      <c r="I60" s="38"/>
    </row>
    <row r="61" spans="1:9" s="29" customFormat="1" ht="24" customHeight="1">
      <c r="A61" s="38"/>
      <c r="B61" s="19" t="s">
        <v>37</v>
      </c>
      <c r="C61" s="37"/>
      <c r="D61" s="37"/>
      <c r="E61" s="37"/>
      <c r="F61" s="37"/>
      <c r="G61" s="25"/>
      <c r="H61" s="40">
        <v>651</v>
      </c>
      <c r="I61" s="38"/>
    </row>
    <row r="62" spans="1:9" s="20" customFormat="1" ht="45" customHeight="1">
      <c r="A62" s="38">
        <v>2</v>
      </c>
      <c r="B62" s="16" t="s">
        <v>9</v>
      </c>
      <c r="C62" s="36">
        <v>6</v>
      </c>
      <c r="D62" s="48">
        <v>5</v>
      </c>
      <c r="E62" s="18">
        <f>D62/C62*100</f>
        <v>83.33333333333334</v>
      </c>
      <c r="F62" s="48">
        <v>5</v>
      </c>
      <c r="G62" s="18">
        <f>F62/C62*100</f>
        <v>83.33333333333334</v>
      </c>
      <c r="H62" s="18"/>
      <c r="I62" s="18"/>
    </row>
    <row r="63" spans="1:9" s="29" customFormat="1" ht="12.75">
      <c r="A63" s="38"/>
      <c r="B63" s="19" t="s">
        <v>5</v>
      </c>
      <c r="C63" s="37"/>
      <c r="D63" s="39"/>
      <c r="E63" s="25"/>
      <c r="F63" s="39"/>
      <c r="G63" s="25"/>
      <c r="H63" s="25"/>
      <c r="I63" s="25"/>
    </row>
    <row r="64" spans="1:9" s="29" customFormat="1" ht="12.75">
      <c r="A64" s="38"/>
      <c r="B64" s="19" t="s">
        <v>0</v>
      </c>
      <c r="C64" s="37">
        <v>6</v>
      </c>
      <c r="D64" s="39">
        <v>5</v>
      </c>
      <c r="E64" s="25">
        <f>D64/C64*100</f>
        <v>83.33333333333334</v>
      </c>
      <c r="F64" s="39">
        <v>5</v>
      </c>
      <c r="G64" s="25">
        <v>100</v>
      </c>
      <c r="H64" s="25"/>
      <c r="I64" s="25"/>
    </row>
    <row r="65" spans="1:9" s="29" customFormat="1" ht="12.75">
      <c r="A65" s="38"/>
      <c r="B65" s="19" t="s">
        <v>1</v>
      </c>
      <c r="C65" s="37"/>
      <c r="D65" s="39"/>
      <c r="E65" s="25"/>
      <c r="F65" s="39"/>
      <c r="G65" s="25"/>
      <c r="H65" s="25"/>
      <c r="I65" s="25"/>
    </row>
    <row r="66" spans="1:9" s="29" customFormat="1" ht="12.75">
      <c r="A66" s="38"/>
      <c r="B66" s="19" t="s">
        <v>2</v>
      </c>
      <c r="C66" s="37"/>
      <c r="D66" s="39"/>
      <c r="E66" s="25"/>
      <c r="F66" s="39"/>
      <c r="G66" s="25"/>
      <c r="H66" s="25"/>
      <c r="I66" s="25"/>
    </row>
    <row r="67" spans="1:9" s="29" customFormat="1" ht="12.75">
      <c r="A67" s="38"/>
      <c r="B67" s="19" t="s">
        <v>3</v>
      </c>
      <c r="C67" s="37"/>
      <c r="D67" s="39"/>
      <c r="E67" s="25"/>
      <c r="F67" s="39"/>
      <c r="G67" s="25"/>
      <c r="H67" s="25"/>
      <c r="I67" s="25"/>
    </row>
    <row r="68" spans="1:9" s="29" customFormat="1" ht="12.75">
      <c r="A68" s="38"/>
      <c r="B68" s="19" t="s">
        <v>36</v>
      </c>
      <c r="C68" s="37"/>
      <c r="D68" s="37"/>
      <c r="E68" s="37"/>
      <c r="F68" s="37"/>
      <c r="G68" s="25"/>
      <c r="H68" s="40"/>
      <c r="I68" s="19"/>
    </row>
    <row r="69" spans="1:9" s="29" customFormat="1" ht="90">
      <c r="A69" s="38"/>
      <c r="B69" s="19" t="s">
        <v>183</v>
      </c>
      <c r="C69" s="37"/>
      <c r="D69" s="37"/>
      <c r="E69" s="37"/>
      <c r="F69" s="37"/>
      <c r="G69" s="25"/>
      <c r="H69" s="40" t="s">
        <v>42</v>
      </c>
      <c r="I69" s="67">
        <f>H71/H70*100</f>
        <v>95.83333333333334</v>
      </c>
    </row>
    <row r="70" spans="1:9" s="29" customFormat="1" ht="12.75">
      <c r="A70" s="38"/>
      <c r="B70" s="19" t="s">
        <v>95</v>
      </c>
      <c r="C70" s="37"/>
      <c r="D70" s="37"/>
      <c r="E70" s="37"/>
      <c r="F70" s="37"/>
      <c r="G70" s="25"/>
      <c r="H70" s="40">
        <v>120</v>
      </c>
      <c r="I70" s="38"/>
    </row>
    <row r="71" spans="1:9" s="29" customFormat="1" ht="12.75">
      <c r="A71" s="38"/>
      <c r="B71" s="19" t="s">
        <v>37</v>
      </c>
      <c r="C71" s="37"/>
      <c r="D71" s="37"/>
      <c r="E71" s="37"/>
      <c r="F71" s="37"/>
      <c r="G71" s="25"/>
      <c r="H71" s="40">
        <v>115</v>
      </c>
      <c r="I71" s="38"/>
    </row>
    <row r="72" spans="1:9" s="20" customFormat="1" ht="38.25" customHeight="1">
      <c r="A72" s="38">
        <v>3</v>
      </c>
      <c r="B72" s="16" t="s">
        <v>10</v>
      </c>
      <c r="C72" s="36">
        <v>4</v>
      </c>
      <c r="D72" s="48">
        <v>4</v>
      </c>
      <c r="E72" s="18">
        <v>100</v>
      </c>
      <c r="F72" s="48">
        <v>4</v>
      </c>
      <c r="G72" s="18">
        <v>100</v>
      </c>
      <c r="H72" s="18"/>
      <c r="I72" s="18"/>
    </row>
    <row r="73" spans="1:9" s="29" customFormat="1" ht="12.75">
      <c r="A73" s="38"/>
      <c r="B73" s="19" t="s">
        <v>5</v>
      </c>
      <c r="C73" s="37"/>
      <c r="D73" s="39"/>
      <c r="E73" s="25"/>
      <c r="F73" s="39"/>
      <c r="G73" s="25"/>
      <c r="H73" s="25"/>
      <c r="I73" s="25"/>
    </row>
    <row r="74" spans="1:9" s="29" customFormat="1" ht="12.75">
      <c r="A74" s="38"/>
      <c r="B74" s="19" t="s">
        <v>0</v>
      </c>
      <c r="C74" s="37">
        <v>4</v>
      </c>
      <c r="D74" s="39">
        <v>4</v>
      </c>
      <c r="E74" s="25">
        <v>100</v>
      </c>
      <c r="F74" s="39">
        <v>4</v>
      </c>
      <c r="G74" s="25">
        <v>100</v>
      </c>
      <c r="H74" s="25"/>
      <c r="I74" s="25"/>
    </row>
    <row r="75" spans="1:9" s="29" customFormat="1" ht="12.75">
      <c r="A75" s="38"/>
      <c r="B75" s="19" t="s">
        <v>1</v>
      </c>
      <c r="C75" s="37"/>
      <c r="D75" s="39"/>
      <c r="E75" s="25"/>
      <c r="F75" s="39"/>
      <c r="G75" s="25"/>
      <c r="H75" s="25"/>
      <c r="I75" s="25"/>
    </row>
    <row r="76" spans="1:9" s="29" customFormat="1" ht="12.75">
      <c r="A76" s="38"/>
      <c r="B76" s="19" t="s">
        <v>2</v>
      </c>
      <c r="C76" s="37"/>
      <c r="D76" s="39"/>
      <c r="E76" s="25"/>
      <c r="F76" s="39"/>
      <c r="G76" s="25"/>
      <c r="H76" s="25"/>
      <c r="I76" s="25"/>
    </row>
    <row r="77" spans="1:9" s="29" customFormat="1" ht="12.75">
      <c r="A77" s="38"/>
      <c r="B77" s="19" t="s">
        <v>3</v>
      </c>
      <c r="C77" s="37"/>
      <c r="D77" s="39"/>
      <c r="E77" s="25"/>
      <c r="F77" s="39"/>
      <c r="G77" s="25"/>
      <c r="H77" s="25"/>
      <c r="I77" s="25"/>
    </row>
    <row r="78" spans="1:9" s="29" customFormat="1" ht="12.75">
      <c r="A78" s="38"/>
      <c r="B78" s="19" t="s">
        <v>36</v>
      </c>
      <c r="C78" s="37"/>
      <c r="D78" s="37"/>
      <c r="E78" s="37"/>
      <c r="F78" s="37"/>
      <c r="G78" s="25"/>
      <c r="H78" s="40"/>
      <c r="I78" s="19"/>
    </row>
    <row r="79" spans="1:9" s="29" customFormat="1" ht="56.25">
      <c r="A79" s="38"/>
      <c r="B79" s="19" t="s">
        <v>184</v>
      </c>
      <c r="C79" s="37"/>
      <c r="D79" s="37"/>
      <c r="E79" s="37"/>
      <c r="F79" s="37"/>
      <c r="G79" s="25"/>
      <c r="H79" s="40" t="s">
        <v>187</v>
      </c>
      <c r="I79" s="19">
        <v>100</v>
      </c>
    </row>
    <row r="80" spans="1:9" s="29" customFormat="1" ht="12.75">
      <c r="A80" s="38"/>
      <c r="B80" s="19" t="s">
        <v>95</v>
      </c>
      <c r="C80" s="37"/>
      <c r="D80" s="37"/>
      <c r="E80" s="37"/>
      <c r="F80" s="37"/>
      <c r="G80" s="25"/>
      <c r="H80" s="40">
        <v>70</v>
      </c>
      <c r="I80" s="38"/>
    </row>
    <row r="81" spans="1:9" s="29" customFormat="1" ht="12.75">
      <c r="A81" s="38"/>
      <c r="B81" s="19" t="s">
        <v>37</v>
      </c>
      <c r="C81" s="37"/>
      <c r="D81" s="37"/>
      <c r="E81" s="37"/>
      <c r="F81" s="37"/>
      <c r="G81" s="25"/>
      <c r="H81" s="40">
        <v>70</v>
      </c>
      <c r="I81" s="38"/>
    </row>
    <row r="82" spans="1:9" s="20" customFormat="1" ht="31.5" customHeight="1">
      <c r="A82" s="38">
        <v>4</v>
      </c>
      <c r="B82" s="16" t="s">
        <v>11</v>
      </c>
      <c r="C82" s="36">
        <v>1</v>
      </c>
      <c r="D82" s="48">
        <v>1</v>
      </c>
      <c r="E82" s="18">
        <v>100</v>
      </c>
      <c r="F82" s="48">
        <v>1</v>
      </c>
      <c r="G82" s="18">
        <v>100</v>
      </c>
      <c r="H82" s="18"/>
      <c r="I82" s="18"/>
    </row>
    <row r="83" spans="1:9" s="29" customFormat="1" ht="12.75">
      <c r="A83" s="38"/>
      <c r="B83" s="19" t="s">
        <v>5</v>
      </c>
      <c r="C83" s="37"/>
      <c r="D83" s="39"/>
      <c r="E83" s="25"/>
      <c r="F83" s="39"/>
      <c r="G83" s="25"/>
      <c r="H83" s="25"/>
      <c r="I83" s="25"/>
    </row>
    <row r="84" spans="1:9" s="29" customFormat="1" ht="12.75">
      <c r="A84" s="38"/>
      <c r="B84" s="19" t="s">
        <v>0</v>
      </c>
      <c r="C84" s="37">
        <v>1</v>
      </c>
      <c r="D84" s="39">
        <v>1</v>
      </c>
      <c r="E84" s="25">
        <v>100</v>
      </c>
      <c r="F84" s="39">
        <v>1</v>
      </c>
      <c r="G84" s="25">
        <v>100</v>
      </c>
      <c r="H84" s="25"/>
      <c r="I84" s="25"/>
    </row>
    <row r="85" spans="1:9" s="29" customFormat="1" ht="12.75">
      <c r="A85" s="38"/>
      <c r="B85" s="19" t="s">
        <v>1</v>
      </c>
      <c r="C85" s="37"/>
      <c r="D85" s="39"/>
      <c r="E85" s="25"/>
      <c r="F85" s="39"/>
      <c r="G85" s="25"/>
      <c r="H85" s="25"/>
      <c r="I85" s="25"/>
    </row>
    <row r="86" spans="1:9" s="29" customFormat="1" ht="12.75">
      <c r="A86" s="38"/>
      <c r="B86" s="19" t="s">
        <v>2</v>
      </c>
      <c r="C86" s="37"/>
      <c r="D86" s="39"/>
      <c r="E86" s="25"/>
      <c r="F86" s="39"/>
      <c r="G86" s="25"/>
      <c r="H86" s="25"/>
      <c r="I86" s="25"/>
    </row>
    <row r="87" spans="1:9" s="29" customFormat="1" ht="12.75">
      <c r="A87" s="38"/>
      <c r="B87" s="19" t="s">
        <v>3</v>
      </c>
      <c r="C87" s="37"/>
      <c r="D87" s="39"/>
      <c r="E87" s="25"/>
      <c r="F87" s="39"/>
      <c r="G87" s="25"/>
      <c r="H87" s="25"/>
      <c r="I87" s="25"/>
    </row>
    <row r="88" spans="1:9" s="29" customFormat="1" ht="12.75">
      <c r="A88" s="38"/>
      <c r="B88" s="19" t="s">
        <v>36</v>
      </c>
      <c r="C88" s="37"/>
      <c r="D88" s="37"/>
      <c r="E88" s="37"/>
      <c r="F88" s="37"/>
      <c r="G88" s="25"/>
      <c r="H88" s="40"/>
      <c r="I88" s="19"/>
    </row>
    <row r="89" spans="1:9" s="29" customFormat="1" ht="56.25">
      <c r="A89" s="38"/>
      <c r="B89" s="19" t="s">
        <v>185</v>
      </c>
      <c r="C89" s="37"/>
      <c r="D89" s="37"/>
      <c r="E89" s="37"/>
      <c r="F89" s="37"/>
      <c r="G89" s="25"/>
      <c r="H89" s="40" t="s">
        <v>186</v>
      </c>
      <c r="I89" s="19">
        <v>100</v>
      </c>
    </row>
    <row r="90" spans="1:9" s="29" customFormat="1" ht="12.75">
      <c r="A90" s="38"/>
      <c r="B90" s="19" t="s">
        <v>95</v>
      </c>
      <c r="C90" s="37"/>
      <c r="D90" s="37"/>
      <c r="E90" s="37"/>
      <c r="F90" s="37"/>
      <c r="G90" s="25"/>
      <c r="H90" s="40">
        <v>651</v>
      </c>
      <c r="I90" s="38"/>
    </row>
    <row r="91" spans="1:9" s="29" customFormat="1" ht="12.75">
      <c r="A91" s="38"/>
      <c r="B91" s="19" t="s">
        <v>37</v>
      </c>
      <c r="C91" s="37"/>
      <c r="D91" s="37"/>
      <c r="E91" s="37"/>
      <c r="F91" s="37"/>
      <c r="G91" s="25"/>
      <c r="H91" s="40">
        <v>651</v>
      </c>
      <c r="I91" s="38"/>
    </row>
    <row r="92" spans="1:9" s="20" customFormat="1" ht="45" customHeight="1">
      <c r="A92" s="38">
        <v>5</v>
      </c>
      <c r="B92" s="16" t="s">
        <v>12</v>
      </c>
      <c r="C92" s="36">
        <f>C94</f>
        <v>2</v>
      </c>
      <c r="D92" s="36">
        <f>D94</f>
        <v>2</v>
      </c>
      <c r="E92" s="36">
        <f>E94</f>
        <v>100</v>
      </c>
      <c r="F92" s="36">
        <f>F94</f>
        <v>2</v>
      </c>
      <c r="G92" s="36">
        <f>G94</f>
        <v>100</v>
      </c>
      <c r="H92" s="18"/>
      <c r="I92" s="18"/>
    </row>
    <row r="93" spans="1:9" s="29" customFormat="1" ht="12.75">
      <c r="A93" s="38"/>
      <c r="B93" s="19" t="s">
        <v>5</v>
      </c>
      <c r="C93" s="37"/>
      <c r="D93" s="39"/>
      <c r="E93" s="25"/>
      <c r="F93" s="39"/>
      <c r="G93" s="25"/>
      <c r="H93" s="25"/>
      <c r="I93" s="25"/>
    </row>
    <row r="94" spans="1:9" s="29" customFormat="1" ht="12.75">
      <c r="A94" s="38"/>
      <c r="B94" s="19" t="s">
        <v>0</v>
      </c>
      <c r="C94" s="37">
        <v>2</v>
      </c>
      <c r="D94" s="39">
        <v>2</v>
      </c>
      <c r="E94" s="25">
        <v>100</v>
      </c>
      <c r="F94" s="39">
        <v>2</v>
      </c>
      <c r="G94" s="25">
        <v>100</v>
      </c>
      <c r="H94" s="25"/>
      <c r="I94" s="25"/>
    </row>
    <row r="95" spans="1:9" s="29" customFormat="1" ht="12.75">
      <c r="A95" s="38"/>
      <c r="B95" s="19" t="s">
        <v>1</v>
      </c>
      <c r="C95" s="37"/>
      <c r="D95" s="39"/>
      <c r="E95" s="25"/>
      <c r="F95" s="39"/>
      <c r="G95" s="25"/>
      <c r="H95" s="25"/>
      <c r="I95" s="25"/>
    </row>
    <row r="96" spans="1:9" s="29" customFormat="1" ht="12.75">
      <c r="A96" s="38"/>
      <c r="B96" s="19" t="s">
        <v>2</v>
      </c>
      <c r="C96" s="37"/>
      <c r="D96" s="39"/>
      <c r="E96" s="25"/>
      <c r="F96" s="39"/>
      <c r="G96" s="25"/>
      <c r="H96" s="25"/>
      <c r="I96" s="25"/>
    </row>
    <row r="97" spans="1:9" s="29" customFormat="1" ht="12.75">
      <c r="A97" s="38"/>
      <c r="B97" s="19" t="s">
        <v>3</v>
      </c>
      <c r="C97" s="37"/>
      <c r="D97" s="39"/>
      <c r="E97" s="25"/>
      <c r="F97" s="39"/>
      <c r="G97" s="25"/>
      <c r="H97" s="25"/>
      <c r="I97" s="25"/>
    </row>
    <row r="98" spans="1:9" s="29" customFormat="1" ht="12.75">
      <c r="A98" s="38"/>
      <c r="B98" s="19" t="s">
        <v>36</v>
      </c>
      <c r="C98" s="37"/>
      <c r="D98" s="37"/>
      <c r="E98" s="37"/>
      <c r="F98" s="37"/>
      <c r="G98" s="25"/>
      <c r="H98" s="40"/>
      <c r="I98" s="19"/>
    </row>
    <row r="99" spans="1:9" s="29" customFormat="1" ht="38.25">
      <c r="A99" s="38"/>
      <c r="B99" s="19" t="s">
        <v>185</v>
      </c>
      <c r="C99" s="37"/>
      <c r="D99" s="37"/>
      <c r="E99" s="37"/>
      <c r="F99" s="37"/>
      <c r="G99" s="25"/>
      <c r="H99" s="68" t="s">
        <v>188</v>
      </c>
      <c r="I99" s="19">
        <v>100</v>
      </c>
    </row>
    <row r="100" spans="1:9" s="29" customFormat="1" ht="12.75">
      <c r="A100" s="38"/>
      <c r="B100" s="19" t="s">
        <v>95</v>
      </c>
      <c r="C100" s="37"/>
      <c r="D100" s="37"/>
      <c r="E100" s="37"/>
      <c r="F100" s="37"/>
      <c r="G100" s="25"/>
      <c r="H100" s="40">
        <v>453</v>
      </c>
      <c r="I100" s="38"/>
    </row>
    <row r="101" spans="1:9" s="29" customFormat="1" ht="12.75">
      <c r="A101" s="38"/>
      <c r="B101" s="19" t="s">
        <v>37</v>
      </c>
      <c r="C101" s="37"/>
      <c r="D101" s="37"/>
      <c r="E101" s="37"/>
      <c r="F101" s="37"/>
      <c r="G101" s="25"/>
      <c r="H101" s="40">
        <v>453</v>
      </c>
      <c r="I101" s="38"/>
    </row>
    <row r="102" spans="1:9" s="20" customFormat="1" ht="39.75" customHeight="1">
      <c r="A102" s="38">
        <v>6</v>
      </c>
      <c r="B102" s="16" t="s">
        <v>13</v>
      </c>
      <c r="C102" s="36">
        <v>1</v>
      </c>
      <c r="D102" s="48">
        <v>1</v>
      </c>
      <c r="E102" s="18">
        <v>100</v>
      </c>
      <c r="F102" s="48">
        <v>1</v>
      </c>
      <c r="G102" s="18">
        <v>100</v>
      </c>
      <c r="H102" s="18"/>
      <c r="I102" s="18"/>
    </row>
    <row r="103" spans="1:9" s="29" customFormat="1" ht="12.75">
      <c r="A103" s="38"/>
      <c r="B103" s="19" t="s">
        <v>5</v>
      </c>
      <c r="C103" s="37"/>
      <c r="D103" s="39"/>
      <c r="E103" s="25"/>
      <c r="F103" s="39"/>
      <c r="G103" s="25"/>
      <c r="H103" s="25"/>
      <c r="I103" s="25"/>
    </row>
    <row r="104" spans="1:9" s="29" customFormat="1" ht="12.75">
      <c r="A104" s="38"/>
      <c r="B104" s="19" t="s">
        <v>0</v>
      </c>
      <c r="C104" s="37">
        <v>1</v>
      </c>
      <c r="D104" s="39">
        <v>1</v>
      </c>
      <c r="E104" s="25">
        <v>100</v>
      </c>
      <c r="F104" s="39">
        <v>1</v>
      </c>
      <c r="G104" s="25">
        <v>100</v>
      </c>
      <c r="H104" s="25"/>
      <c r="I104" s="25"/>
    </row>
    <row r="105" spans="1:9" s="29" customFormat="1" ht="12.75">
      <c r="A105" s="38"/>
      <c r="B105" s="19" t="s">
        <v>1</v>
      </c>
      <c r="C105" s="37"/>
      <c r="D105" s="39"/>
      <c r="E105" s="25"/>
      <c r="F105" s="39"/>
      <c r="G105" s="25"/>
      <c r="H105" s="25"/>
      <c r="I105" s="25"/>
    </row>
    <row r="106" spans="1:9" s="29" customFormat="1" ht="12.75">
      <c r="A106" s="38"/>
      <c r="B106" s="19" t="s">
        <v>2</v>
      </c>
      <c r="C106" s="37"/>
      <c r="D106" s="39"/>
      <c r="E106" s="25"/>
      <c r="F106" s="39"/>
      <c r="G106" s="25"/>
      <c r="H106" s="25"/>
      <c r="I106" s="25"/>
    </row>
    <row r="107" spans="1:9" s="29" customFormat="1" ht="12.75">
      <c r="A107" s="38"/>
      <c r="B107" s="19" t="s">
        <v>3</v>
      </c>
      <c r="C107" s="37"/>
      <c r="D107" s="39"/>
      <c r="E107" s="25"/>
      <c r="F107" s="39"/>
      <c r="G107" s="25"/>
      <c r="H107" s="25"/>
      <c r="I107" s="25"/>
    </row>
    <row r="108" spans="1:9" s="29" customFormat="1" ht="12.75">
      <c r="A108" s="38"/>
      <c r="B108" s="19" t="s">
        <v>36</v>
      </c>
      <c r="C108" s="37"/>
      <c r="D108" s="37"/>
      <c r="E108" s="37"/>
      <c r="F108" s="37"/>
      <c r="G108" s="25"/>
      <c r="H108" s="40"/>
      <c r="I108" s="19"/>
    </row>
    <row r="109" spans="1:9" s="29" customFormat="1" ht="38.25">
      <c r="A109" s="38"/>
      <c r="B109" s="19" t="s">
        <v>185</v>
      </c>
      <c r="C109" s="37"/>
      <c r="D109" s="37"/>
      <c r="E109" s="37"/>
      <c r="F109" s="37"/>
      <c r="G109" s="25"/>
      <c r="H109" s="40" t="s">
        <v>189</v>
      </c>
      <c r="I109" s="67">
        <f>H111/H110*100</f>
        <v>93.33333333333333</v>
      </c>
    </row>
    <row r="110" spans="1:9" s="29" customFormat="1" ht="12.75">
      <c r="A110" s="38"/>
      <c r="B110" s="19" t="s">
        <v>95</v>
      </c>
      <c r="C110" s="37"/>
      <c r="D110" s="37"/>
      <c r="E110" s="37"/>
      <c r="F110" s="37"/>
      <c r="G110" s="25"/>
      <c r="H110" s="40">
        <v>15</v>
      </c>
      <c r="I110" s="38"/>
    </row>
    <row r="111" spans="1:9" s="29" customFormat="1" ht="12.75">
      <c r="A111" s="38"/>
      <c r="B111" s="19" t="s">
        <v>37</v>
      </c>
      <c r="C111" s="37"/>
      <c r="D111" s="37"/>
      <c r="E111" s="37"/>
      <c r="F111" s="37"/>
      <c r="G111" s="25"/>
      <c r="H111" s="40">
        <v>14</v>
      </c>
      <c r="I111" s="38"/>
    </row>
    <row r="112" spans="1:9" s="20" customFormat="1" ht="34.5" customHeight="1">
      <c r="A112" s="38">
        <v>7</v>
      </c>
      <c r="B112" s="16" t="s">
        <v>14</v>
      </c>
      <c r="C112" s="36">
        <f>C114</f>
        <v>1</v>
      </c>
      <c r="D112" s="36">
        <f>D114</f>
        <v>1</v>
      </c>
      <c r="E112" s="36">
        <f>E114</f>
        <v>100</v>
      </c>
      <c r="F112" s="36">
        <f>F114</f>
        <v>1</v>
      </c>
      <c r="G112" s="36">
        <f>G114</f>
        <v>100</v>
      </c>
      <c r="H112" s="18"/>
      <c r="I112" s="18"/>
    </row>
    <row r="113" spans="1:9" s="29" customFormat="1" ht="12.75">
      <c r="A113" s="38"/>
      <c r="B113" s="19" t="s">
        <v>5</v>
      </c>
      <c r="C113" s="37"/>
      <c r="D113" s="39"/>
      <c r="E113" s="25"/>
      <c r="F113" s="39"/>
      <c r="G113" s="25"/>
      <c r="H113" s="25"/>
      <c r="I113" s="25"/>
    </row>
    <row r="114" spans="1:9" s="29" customFormat="1" ht="12.75">
      <c r="A114" s="38"/>
      <c r="B114" s="19" t="s">
        <v>0</v>
      </c>
      <c r="C114" s="37">
        <v>1</v>
      </c>
      <c r="D114" s="39">
        <v>1</v>
      </c>
      <c r="E114" s="25">
        <v>100</v>
      </c>
      <c r="F114" s="39">
        <v>1</v>
      </c>
      <c r="G114" s="25">
        <v>100</v>
      </c>
      <c r="H114" s="25"/>
      <c r="I114" s="25"/>
    </row>
    <row r="115" spans="1:9" s="29" customFormat="1" ht="12.75">
      <c r="A115" s="38"/>
      <c r="B115" s="19" t="s">
        <v>1</v>
      </c>
      <c r="C115" s="37"/>
      <c r="D115" s="39"/>
      <c r="E115" s="25"/>
      <c r="F115" s="39"/>
      <c r="G115" s="25"/>
      <c r="H115" s="25"/>
      <c r="I115" s="25"/>
    </row>
    <row r="116" spans="1:9" s="29" customFormat="1" ht="12.75">
      <c r="A116" s="38"/>
      <c r="B116" s="19" t="s">
        <v>2</v>
      </c>
      <c r="C116" s="37"/>
      <c r="D116" s="39"/>
      <c r="E116" s="25"/>
      <c r="F116" s="39"/>
      <c r="G116" s="25"/>
      <c r="H116" s="25"/>
      <c r="I116" s="25"/>
    </row>
    <row r="117" spans="1:9" s="29" customFormat="1" ht="12.75">
      <c r="A117" s="38"/>
      <c r="B117" s="19" t="s">
        <v>3</v>
      </c>
      <c r="C117" s="37"/>
      <c r="D117" s="39"/>
      <c r="E117" s="25"/>
      <c r="F117" s="39"/>
      <c r="G117" s="25"/>
      <c r="H117" s="25"/>
      <c r="I117" s="25"/>
    </row>
    <row r="118" spans="1:9" s="29" customFormat="1" ht="12.75">
      <c r="A118" s="38"/>
      <c r="B118" s="19" t="s">
        <v>36</v>
      </c>
      <c r="C118" s="37"/>
      <c r="D118" s="37"/>
      <c r="E118" s="37"/>
      <c r="F118" s="37"/>
      <c r="G118" s="25"/>
      <c r="H118" s="40"/>
      <c r="I118" s="19"/>
    </row>
    <row r="119" spans="1:9" s="29" customFormat="1" ht="38.25">
      <c r="A119" s="38"/>
      <c r="B119" s="19" t="s">
        <v>43</v>
      </c>
      <c r="C119" s="37"/>
      <c r="D119" s="37"/>
      <c r="E119" s="37"/>
      <c r="F119" s="37"/>
      <c r="G119" s="25"/>
      <c r="H119" s="40" t="s">
        <v>190</v>
      </c>
      <c r="I119" s="19">
        <v>100</v>
      </c>
    </row>
    <row r="120" spans="1:9" s="29" customFormat="1" ht="12.75">
      <c r="A120" s="38"/>
      <c r="B120" s="19" t="s">
        <v>83</v>
      </c>
      <c r="C120" s="37"/>
      <c r="D120" s="37"/>
      <c r="E120" s="37"/>
      <c r="F120" s="37"/>
      <c r="G120" s="25"/>
      <c r="H120" s="40">
        <v>631</v>
      </c>
      <c r="I120" s="38"/>
    </row>
    <row r="121" spans="1:9" s="29" customFormat="1" ht="12.75">
      <c r="A121" s="38"/>
      <c r="B121" s="19" t="s">
        <v>37</v>
      </c>
      <c r="C121" s="37"/>
      <c r="D121" s="37"/>
      <c r="E121" s="37"/>
      <c r="F121" s="37"/>
      <c r="G121" s="25"/>
      <c r="H121" s="40">
        <v>631</v>
      </c>
      <c r="I121" s="38"/>
    </row>
    <row r="122" spans="1:9" s="20" customFormat="1" ht="33" customHeight="1">
      <c r="A122" s="38">
        <v>8</v>
      </c>
      <c r="B122" s="16" t="s">
        <v>15</v>
      </c>
      <c r="C122" s="36">
        <v>1</v>
      </c>
      <c r="D122" s="48">
        <v>1</v>
      </c>
      <c r="E122" s="18">
        <v>100</v>
      </c>
      <c r="F122" s="48">
        <v>1</v>
      </c>
      <c r="G122" s="18">
        <v>100</v>
      </c>
      <c r="H122" s="18"/>
      <c r="I122" s="18"/>
    </row>
    <row r="123" spans="1:9" s="29" customFormat="1" ht="12.75">
      <c r="A123" s="38"/>
      <c r="B123" s="19" t="s">
        <v>5</v>
      </c>
      <c r="C123" s="37"/>
      <c r="D123" s="39"/>
      <c r="E123" s="25"/>
      <c r="F123" s="39"/>
      <c r="G123" s="25"/>
      <c r="H123" s="25"/>
      <c r="I123" s="25"/>
    </row>
    <row r="124" spans="1:9" s="29" customFormat="1" ht="12.75">
      <c r="A124" s="38"/>
      <c r="B124" s="19" t="s">
        <v>0</v>
      </c>
      <c r="C124" s="37">
        <v>1</v>
      </c>
      <c r="D124" s="39">
        <v>1</v>
      </c>
      <c r="E124" s="25">
        <v>100</v>
      </c>
      <c r="F124" s="39">
        <v>1</v>
      </c>
      <c r="G124" s="25">
        <v>100</v>
      </c>
      <c r="H124" s="25"/>
      <c r="I124" s="25"/>
    </row>
    <row r="125" spans="1:9" s="29" customFormat="1" ht="12.75">
      <c r="A125" s="38"/>
      <c r="B125" s="19" t="s">
        <v>1</v>
      </c>
      <c r="C125" s="37"/>
      <c r="D125" s="39"/>
      <c r="E125" s="25"/>
      <c r="F125" s="39"/>
      <c r="G125" s="25"/>
      <c r="H125" s="25"/>
      <c r="I125" s="25"/>
    </row>
    <row r="126" spans="1:9" s="29" customFormat="1" ht="12.75">
      <c r="A126" s="38"/>
      <c r="B126" s="19" t="s">
        <v>2</v>
      </c>
      <c r="C126" s="37"/>
      <c r="D126" s="39"/>
      <c r="E126" s="25"/>
      <c r="F126" s="39"/>
      <c r="G126" s="25"/>
      <c r="H126" s="25"/>
      <c r="I126" s="25"/>
    </row>
    <row r="127" spans="1:9" s="29" customFormat="1" ht="12.75">
      <c r="A127" s="38"/>
      <c r="B127" s="19" t="s">
        <v>3</v>
      </c>
      <c r="C127" s="37"/>
      <c r="D127" s="39"/>
      <c r="E127" s="25"/>
      <c r="F127" s="39"/>
      <c r="G127" s="25"/>
      <c r="H127" s="25"/>
      <c r="I127" s="25"/>
    </row>
    <row r="128" spans="1:9" s="29" customFormat="1" ht="12.75">
      <c r="A128" s="38"/>
      <c r="B128" s="19" t="s">
        <v>36</v>
      </c>
      <c r="C128" s="37"/>
      <c r="D128" s="37"/>
      <c r="E128" s="37"/>
      <c r="F128" s="37"/>
      <c r="G128" s="25"/>
      <c r="H128" s="40"/>
      <c r="I128" s="19"/>
    </row>
    <row r="129" spans="1:9" s="29" customFormat="1" ht="38.25">
      <c r="A129" s="38"/>
      <c r="B129" s="19" t="s">
        <v>185</v>
      </c>
      <c r="C129" s="37"/>
      <c r="D129" s="37"/>
      <c r="E129" s="37"/>
      <c r="F129" s="37"/>
      <c r="G129" s="25"/>
      <c r="H129" s="40" t="s">
        <v>190</v>
      </c>
      <c r="I129" s="19"/>
    </row>
    <row r="130" spans="1:9" s="29" customFormat="1" ht="12.75">
      <c r="A130" s="38"/>
      <c r="B130" s="19" t="s">
        <v>95</v>
      </c>
      <c r="C130" s="37"/>
      <c r="D130" s="37"/>
      <c r="E130" s="37"/>
      <c r="F130" s="37"/>
      <c r="G130" s="25"/>
      <c r="H130" s="40"/>
      <c r="I130" s="38">
        <v>100</v>
      </c>
    </row>
    <row r="131" spans="1:9" s="29" customFormat="1" ht="12.75">
      <c r="A131" s="38"/>
      <c r="B131" s="19" t="s">
        <v>37</v>
      </c>
      <c r="C131" s="37"/>
      <c r="D131" s="37"/>
      <c r="E131" s="37"/>
      <c r="F131" s="37"/>
      <c r="G131" s="25"/>
      <c r="H131" s="40"/>
      <c r="I131" s="38">
        <v>100</v>
      </c>
    </row>
    <row r="132" spans="1:9" s="20" customFormat="1" ht="44.25" customHeight="1">
      <c r="A132" s="38">
        <v>9</v>
      </c>
      <c r="B132" s="16" t="s">
        <v>16</v>
      </c>
      <c r="C132" s="36">
        <f>C134</f>
        <v>2</v>
      </c>
      <c r="D132" s="36">
        <f>D134</f>
        <v>2</v>
      </c>
      <c r="E132" s="36">
        <f>E134</f>
        <v>100</v>
      </c>
      <c r="F132" s="36">
        <f>F134</f>
        <v>2</v>
      </c>
      <c r="G132" s="36">
        <f>G134</f>
        <v>100</v>
      </c>
      <c r="H132" s="18"/>
      <c r="I132" s="18"/>
    </row>
    <row r="133" spans="1:9" s="29" customFormat="1" ht="12.75">
      <c r="A133" s="38"/>
      <c r="B133" s="19" t="s">
        <v>5</v>
      </c>
      <c r="C133" s="37"/>
      <c r="D133" s="39"/>
      <c r="E133" s="25"/>
      <c r="F133" s="39"/>
      <c r="G133" s="25"/>
      <c r="H133" s="25"/>
      <c r="I133" s="25"/>
    </row>
    <row r="134" spans="1:9" s="29" customFormat="1" ht="12.75">
      <c r="A134" s="38"/>
      <c r="B134" s="19" t="s">
        <v>0</v>
      </c>
      <c r="C134" s="37">
        <v>2</v>
      </c>
      <c r="D134" s="39">
        <v>2</v>
      </c>
      <c r="E134" s="25">
        <v>100</v>
      </c>
      <c r="F134" s="39">
        <v>2</v>
      </c>
      <c r="G134" s="25">
        <v>100</v>
      </c>
      <c r="H134" s="25"/>
      <c r="I134" s="25"/>
    </row>
    <row r="135" spans="1:9" s="29" customFormat="1" ht="12.75">
      <c r="A135" s="38"/>
      <c r="B135" s="19" t="s">
        <v>1</v>
      </c>
      <c r="C135" s="37"/>
      <c r="D135" s="39"/>
      <c r="E135" s="25"/>
      <c r="F135" s="39"/>
      <c r="G135" s="25"/>
      <c r="H135" s="25"/>
      <c r="I135" s="25"/>
    </row>
    <row r="136" spans="1:9" s="29" customFormat="1" ht="12.75">
      <c r="A136" s="38"/>
      <c r="B136" s="19" t="s">
        <v>2</v>
      </c>
      <c r="C136" s="37"/>
      <c r="D136" s="39"/>
      <c r="E136" s="25"/>
      <c r="F136" s="39"/>
      <c r="G136" s="25"/>
      <c r="H136" s="25"/>
      <c r="I136" s="25"/>
    </row>
    <row r="137" spans="1:9" s="29" customFormat="1" ht="12.75">
      <c r="A137" s="38"/>
      <c r="B137" s="19" t="s">
        <v>3</v>
      </c>
      <c r="C137" s="37"/>
      <c r="D137" s="39"/>
      <c r="E137" s="25"/>
      <c r="F137" s="39"/>
      <c r="G137" s="25"/>
      <c r="H137" s="25"/>
      <c r="I137" s="25"/>
    </row>
    <row r="138" spans="1:9" s="29" customFormat="1" ht="12.75">
      <c r="A138" s="38"/>
      <c r="B138" s="19" t="s">
        <v>36</v>
      </c>
      <c r="C138" s="37"/>
      <c r="D138" s="37"/>
      <c r="E138" s="37"/>
      <c r="F138" s="37"/>
      <c r="G138" s="25"/>
      <c r="H138" s="40"/>
      <c r="I138" s="19"/>
    </row>
    <row r="139" spans="1:9" s="29" customFormat="1" ht="38.25">
      <c r="A139" s="38"/>
      <c r="B139" s="19" t="s">
        <v>185</v>
      </c>
      <c r="C139" s="37"/>
      <c r="D139" s="37"/>
      <c r="E139" s="37"/>
      <c r="F139" s="37"/>
      <c r="G139" s="25"/>
      <c r="H139" s="40" t="s">
        <v>190</v>
      </c>
      <c r="I139" s="19">
        <v>100</v>
      </c>
    </row>
    <row r="140" spans="1:9" s="29" customFormat="1" ht="12.75">
      <c r="A140" s="38"/>
      <c r="B140" s="19" t="s">
        <v>95</v>
      </c>
      <c r="C140" s="37"/>
      <c r="D140" s="37"/>
      <c r="E140" s="37"/>
      <c r="F140" s="37"/>
      <c r="G140" s="25"/>
      <c r="H140" s="40">
        <v>651</v>
      </c>
      <c r="I140" s="38"/>
    </row>
    <row r="141" spans="1:9" s="29" customFormat="1" ht="12.75">
      <c r="A141" s="38"/>
      <c r="B141" s="19" t="s">
        <v>37</v>
      </c>
      <c r="C141" s="37"/>
      <c r="D141" s="37"/>
      <c r="E141" s="37"/>
      <c r="F141" s="37"/>
      <c r="G141" s="25"/>
      <c r="H141" s="40">
        <v>651</v>
      </c>
      <c r="I141" s="38"/>
    </row>
    <row r="142" spans="1:9" s="20" customFormat="1" ht="41.25" customHeight="1">
      <c r="A142" s="38">
        <v>10</v>
      </c>
      <c r="B142" s="16" t="s">
        <v>17</v>
      </c>
      <c r="C142" s="36">
        <f>C144</f>
        <v>1</v>
      </c>
      <c r="D142" s="36">
        <f>D144</f>
        <v>0</v>
      </c>
      <c r="E142" s="36">
        <f>E144</f>
        <v>0</v>
      </c>
      <c r="F142" s="36">
        <f>F144</f>
        <v>0</v>
      </c>
      <c r="G142" s="36">
        <f>G144</f>
        <v>0</v>
      </c>
      <c r="H142" s="18"/>
      <c r="I142" s="18"/>
    </row>
    <row r="143" spans="1:9" s="29" customFormat="1" ht="12.75">
      <c r="A143" s="38"/>
      <c r="B143" s="19" t="s">
        <v>5</v>
      </c>
      <c r="C143" s="37"/>
      <c r="D143" s="39"/>
      <c r="E143" s="25"/>
      <c r="F143" s="39"/>
      <c r="G143" s="25"/>
      <c r="H143" s="25"/>
      <c r="I143" s="25"/>
    </row>
    <row r="144" spans="1:9" s="29" customFormat="1" ht="12.75">
      <c r="A144" s="38"/>
      <c r="B144" s="19" t="s">
        <v>0</v>
      </c>
      <c r="C144" s="37">
        <v>1</v>
      </c>
      <c r="D144" s="39">
        <v>0</v>
      </c>
      <c r="E144" s="25">
        <f>D144/C144</f>
        <v>0</v>
      </c>
      <c r="F144" s="39">
        <v>0</v>
      </c>
      <c r="G144" s="25">
        <f>F144/C144*100</f>
        <v>0</v>
      </c>
      <c r="H144" s="25"/>
      <c r="I144" s="25"/>
    </row>
    <row r="145" spans="1:9" s="29" customFormat="1" ht="12.75">
      <c r="A145" s="38"/>
      <c r="B145" s="19" t="s">
        <v>1</v>
      </c>
      <c r="C145" s="37"/>
      <c r="D145" s="39"/>
      <c r="E145" s="25"/>
      <c r="F145" s="39"/>
      <c r="G145" s="25"/>
      <c r="H145" s="25"/>
      <c r="I145" s="25"/>
    </row>
    <row r="146" spans="1:9" s="29" customFormat="1" ht="12.75">
      <c r="A146" s="38"/>
      <c r="B146" s="19" t="s">
        <v>2</v>
      </c>
      <c r="C146" s="37"/>
      <c r="D146" s="39"/>
      <c r="E146" s="25"/>
      <c r="F146" s="39"/>
      <c r="G146" s="25"/>
      <c r="H146" s="25"/>
      <c r="I146" s="25"/>
    </row>
    <row r="147" spans="1:9" s="29" customFormat="1" ht="12.75">
      <c r="A147" s="38"/>
      <c r="B147" s="19" t="s">
        <v>3</v>
      </c>
      <c r="C147" s="37"/>
      <c r="D147" s="39"/>
      <c r="E147" s="25"/>
      <c r="F147" s="39"/>
      <c r="G147" s="25"/>
      <c r="H147" s="25"/>
      <c r="I147" s="25"/>
    </row>
    <row r="148" spans="1:9" s="29" customFormat="1" ht="12.75">
      <c r="A148" s="38"/>
      <c r="B148" s="19" t="s">
        <v>36</v>
      </c>
      <c r="C148" s="37"/>
      <c r="D148" s="37"/>
      <c r="E148" s="37"/>
      <c r="F148" s="37"/>
      <c r="G148" s="25"/>
      <c r="H148" s="40"/>
      <c r="I148" s="19"/>
    </row>
    <row r="149" spans="1:9" s="29" customFormat="1" ht="45">
      <c r="A149" s="38"/>
      <c r="B149" s="19" t="s">
        <v>185</v>
      </c>
      <c r="C149" s="37"/>
      <c r="D149" s="37"/>
      <c r="E149" s="37"/>
      <c r="F149" s="37"/>
      <c r="G149" s="25"/>
      <c r="H149" s="40" t="s">
        <v>44</v>
      </c>
      <c r="I149" s="19">
        <v>100</v>
      </c>
    </row>
    <row r="150" spans="1:9" s="29" customFormat="1" ht="12.75">
      <c r="A150" s="38"/>
      <c r="B150" s="19" t="s">
        <v>95</v>
      </c>
      <c r="C150" s="37"/>
      <c r="D150" s="37"/>
      <c r="E150" s="37"/>
      <c r="F150" s="37"/>
      <c r="G150" s="25"/>
      <c r="H150" s="40">
        <v>75</v>
      </c>
      <c r="I150" s="38"/>
    </row>
    <row r="151" spans="1:9" s="29" customFormat="1" ht="12.75">
      <c r="A151" s="38"/>
      <c r="B151" s="19" t="s">
        <v>37</v>
      </c>
      <c r="C151" s="37"/>
      <c r="D151" s="37"/>
      <c r="E151" s="37"/>
      <c r="F151" s="37"/>
      <c r="G151" s="25"/>
      <c r="H151" s="40">
        <v>75</v>
      </c>
      <c r="I151" s="38"/>
    </row>
    <row r="152" spans="1:9" s="20" customFormat="1" ht="25.5" customHeight="1">
      <c r="A152" s="38">
        <v>11</v>
      </c>
      <c r="B152" s="16" t="s">
        <v>18</v>
      </c>
      <c r="C152" s="36">
        <v>1</v>
      </c>
      <c r="D152" s="48">
        <v>1</v>
      </c>
      <c r="E152" s="18">
        <v>100</v>
      </c>
      <c r="F152" s="48">
        <v>1</v>
      </c>
      <c r="G152" s="18">
        <v>100</v>
      </c>
      <c r="H152" s="18"/>
      <c r="I152" s="18"/>
    </row>
    <row r="153" spans="1:9" s="29" customFormat="1" ht="12.75">
      <c r="A153" s="38"/>
      <c r="B153" s="19" t="s">
        <v>5</v>
      </c>
      <c r="C153" s="37"/>
      <c r="D153" s="39"/>
      <c r="E153" s="25"/>
      <c r="F153" s="39"/>
      <c r="G153" s="25"/>
      <c r="H153" s="25"/>
      <c r="I153" s="25"/>
    </row>
    <row r="154" spans="1:9" s="29" customFormat="1" ht="12.75">
      <c r="A154" s="38"/>
      <c r="B154" s="19" t="s">
        <v>0</v>
      </c>
      <c r="C154" s="37">
        <v>1</v>
      </c>
      <c r="D154" s="39">
        <v>1</v>
      </c>
      <c r="E154" s="25">
        <v>100</v>
      </c>
      <c r="F154" s="39">
        <v>1</v>
      </c>
      <c r="G154" s="25">
        <v>100</v>
      </c>
      <c r="H154" s="25"/>
      <c r="I154" s="25"/>
    </row>
    <row r="155" spans="1:9" s="29" customFormat="1" ht="12.75">
      <c r="A155" s="38"/>
      <c r="B155" s="19" t="s">
        <v>1</v>
      </c>
      <c r="C155" s="37"/>
      <c r="D155" s="39"/>
      <c r="E155" s="25"/>
      <c r="F155" s="39"/>
      <c r="G155" s="25"/>
      <c r="H155" s="25"/>
      <c r="I155" s="25"/>
    </row>
    <row r="156" spans="1:9" s="29" customFormat="1" ht="12.75">
      <c r="A156" s="38"/>
      <c r="B156" s="19" t="s">
        <v>2</v>
      </c>
      <c r="C156" s="37"/>
      <c r="D156" s="39"/>
      <c r="E156" s="25"/>
      <c r="F156" s="39"/>
      <c r="G156" s="25"/>
      <c r="H156" s="25"/>
      <c r="I156" s="25"/>
    </row>
    <row r="157" spans="1:9" s="29" customFormat="1" ht="12.75">
      <c r="A157" s="38"/>
      <c r="B157" s="19" t="s">
        <v>3</v>
      </c>
      <c r="C157" s="37"/>
      <c r="D157" s="39"/>
      <c r="E157" s="25"/>
      <c r="F157" s="39"/>
      <c r="G157" s="25"/>
      <c r="H157" s="25"/>
      <c r="I157" s="25"/>
    </row>
    <row r="158" spans="1:9" s="29" customFormat="1" ht="12.75">
      <c r="A158" s="38"/>
      <c r="B158" s="19" t="s">
        <v>36</v>
      </c>
      <c r="C158" s="37"/>
      <c r="D158" s="37"/>
      <c r="E158" s="37"/>
      <c r="F158" s="37"/>
      <c r="G158" s="25"/>
      <c r="H158" s="40"/>
      <c r="I158" s="19"/>
    </row>
    <row r="159" spans="1:9" s="29" customFormat="1" ht="38.25">
      <c r="A159" s="38"/>
      <c r="B159" s="19" t="s">
        <v>185</v>
      </c>
      <c r="C159" s="37"/>
      <c r="D159" s="37"/>
      <c r="E159" s="37"/>
      <c r="F159" s="37"/>
      <c r="G159" s="25"/>
      <c r="H159" s="40" t="s">
        <v>191</v>
      </c>
      <c r="I159" s="19"/>
    </row>
    <row r="160" spans="1:9" s="29" customFormat="1" ht="12.75">
      <c r="A160" s="38"/>
      <c r="B160" s="19" t="s">
        <v>95</v>
      </c>
      <c r="C160" s="37"/>
      <c r="D160" s="37"/>
      <c r="E160" s="37"/>
      <c r="F160" s="37"/>
      <c r="G160" s="25"/>
      <c r="H160" s="40"/>
      <c r="I160" s="38">
        <v>100</v>
      </c>
    </row>
    <row r="161" spans="1:9" s="29" customFormat="1" ht="12.75">
      <c r="A161" s="38"/>
      <c r="B161" s="19" t="s">
        <v>37</v>
      </c>
      <c r="C161" s="37"/>
      <c r="D161" s="37"/>
      <c r="E161" s="37"/>
      <c r="F161" s="37"/>
      <c r="G161" s="25"/>
      <c r="H161" s="40"/>
      <c r="I161" s="38">
        <v>100</v>
      </c>
    </row>
    <row r="162" spans="1:9" ht="59.25" customHeight="1">
      <c r="A162" s="38">
        <v>12</v>
      </c>
      <c r="B162" s="16" t="s">
        <v>19</v>
      </c>
      <c r="C162" s="36">
        <v>1</v>
      </c>
      <c r="D162" s="48">
        <v>1</v>
      </c>
      <c r="E162" s="18">
        <v>100</v>
      </c>
      <c r="F162" s="48">
        <v>1</v>
      </c>
      <c r="G162" s="18">
        <v>100</v>
      </c>
      <c r="H162" s="18"/>
      <c r="I162" s="18"/>
    </row>
    <row r="163" spans="1:9" s="29" customFormat="1" ht="12.75">
      <c r="A163" s="38"/>
      <c r="B163" s="19" t="s">
        <v>5</v>
      </c>
      <c r="C163" s="37"/>
      <c r="D163" s="39"/>
      <c r="E163" s="25"/>
      <c r="F163" s="39"/>
      <c r="G163" s="25"/>
      <c r="H163" s="25"/>
      <c r="I163" s="25"/>
    </row>
    <row r="164" spans="1:9" s="29" customFormat="1" ht="12.75">
      <c r="A164" s="38"/>
      <c r="B164" s="19" t="s">
        <v>0</v>
      </c>
      <c r="C164" s="37">
        <v>1</v>
      </c>
      <c r="D164" s="39">
        <v>1</v>
      </c>
      <c r="E164" s="25">
        <v>100</v>
      </c>
      <c r="F164" s="39">
        <v>1</v>
      </c>
      <c r="G164" s="25">
        <v>100</v>
      </c>
      <c r="H164" s="25"/>
      <c r="I164" s="25"/>
    </row>
    <row r="165" spans="1:9" s="29" customFormat="1" ht="12.75">
      <c r="A165" s="38"/>
      <c r="B165" s="19" t="s">
        <v>1</v>
      </c>
      <c r="C165" s="37"/>
      <c r="D165" s="39"/>
      <c r="E165" s="25"/>
      <c r="F165" s="39"/>
      <c r="G165" s="25"/>
      <c r="H165" s="25"/>
      <c r="I165" s="25"/>
    </row>
    <row r="166" spans="1:9" s="29" customFormat="1" ht="12.75">
      <c r="A166" s="38"/>
      <c r="B166" s="19" t="s">
        <v>2</v>
      </c>
      <c r="C166" s="37"/>
      <c r="D166" s="39"/>
      <c r="E166" s="25"/>
      <c r="F166" s="39"/>
      <c r="G166" s="25"/>
      <c r="H166" s="25"/>
      <c r="I166" s="25"/>
    </row>
    <row r="167" spans="1:9" s="29" customFormat="1" ht="12.75">
      <c r="A167" s="38"/>
      <c r="B167" s="19" t="s">
        <v>3</v>
      </c>
      <c r="C167" s="37"/>
      <c r="D167" s="39"/>
      <c r="E167" s="25"/>
      <c r="F167" s="39"/>
      <c r="G167" s="25"/>
      <c r="H167" s="25"/>
      <c r="I167" s="25"/>
    </row>
    <row r="168" spans="1:9" s="29" customFormat="1" ht="12.75">
      <c r="A168" s="38"/>
      <c r="B168" s="19" t="s">
        <v>36</v>
      </c>
      <c r="C168" s="37"/>
      <c r="D168" s="37"/>
      <c r="E168" s="37"/>
      <c r="F168" s="37"/>
      <c r="G168" s="25"/>
      <c r="H168" s="40"/>
      <c r="I168" s="19"/>
    </row>
    <row r="169" spans="1:9" s="29" customFormat="1" ht="50.25" customHeight="1">
      <c r="A169" s="38"/>
      <c r="B169" s="19" t="s">
        <v>185</v>
      </c>
      <c r="C169" s="37"/>
      <c r="D169" s="37"/>
      <c r="E169" s="37"/>
      <c r="F169" s="37"/>
      <c r="G169" s="25"/>
      <c r="H169" s="40" t="s">
        <v>191</v>
      </c>
      <c r="I169" s="19">
        <v>100</v>
      </c>
    </row>
    <row r="170" spans="1:9" s="29" customFormat="1" ht="12.75">
      <c r="A170" s="38"/>
      <c r="B170" s="19" t="s">
        <v>95</v>
      </c>
      <c r="C170" s="37"/>
      <c r="D170" s="37"/>
      <c r="E170" s="37"/>
      <c r="F170" s="37"/>
      <c r="G170" s="25"/>
      <c r="H170" s="40">
        <v>503</v>
      </c>
      <c r="I170" s="38"/>
    </row>
    <row r="171" spans="1:9" s="29" customFormat="1" ht="12.75">
      <c r="A171" s="38"/>
      <c r="B171" s="19" t="s">
        <v>37</v>
      </c>
      <c r="C171" s="37"/>
      <c r="D171" s="37"/>
      <c r="E171" s="37"/>
      <c r="F171" s="37"/>
      <c r="G171" s="25"/>
      <c r="H171" s="40">
        <v>503</v>
      </c>
      <c r="I171" s="38"/>
    </row>
    <row r="172" spans="1:9" ht="38.25">
      <c r="A172" s="38">
        <v>13</v>
      </c>
      <c r="B172" s="16" t="s">
        <v>20</v>
      </c>
      <c r="C172" s="36">
        <v>13</v>
      </c>
      <c r="D172" s="48">
        <v>13</v>
      </c>
      <c r="E172" s="49">
        <v>100</v>
      </c>
      <c r="F172" s="48">
        <v>13</v>
      </c>
      <c r="G172" s="49">
        <v>100</v>
      </c>
      <c r="H172" s="49"/>
      <c r="I172" s="49"/>
    </row>
    <row r="173" spans="1:9" s="29" customFormat="1" ht="12.75">
      <c r="A173" s="38"/>
      <c r="B173" s="19" t="s">
        <v>5</v>
      </c>
      <c r="C173" s="37"/>
      <c r="D173" s="39"/>
      <c r="E173" s="25"/>
      <c r="F173" s="39"/>
      <c r="G173" s="25"/>
      <c r="H173" s="25"/>
      <c r="I173" s="25"/>
    </row>
    <row r="174" spans="1:9" s="29" customFormat="1" ht="12.75">
      <c r="A174" s="38"/>
      <c r="B174" s="19" t="s">
        <v>0</v>
      </c>
      <c r="C174" s="37">
        <v>13</v>
      </c>
      <c r="D174" s="39">
        <v>13</v>
      </c>
      <c r="E174" s="50">
        <v>100</v>
      </c>
      <c r="F174" s="39">
        <v>13</v>
      </c>
      <c r="G174" s="50">
        <v>100</v>
      </c>
      <c r="H174" s="50"/>
      <c r="I174" s="50"/>
    </row>
    <row r="175" spans="1:9" s="29" customFormat="1" ht="12.75">
      <c r="A175" s="38"/>
      <c r="B175" s="19" t="s">
        <v>1</v>
      </c>
      <c r="C175" s="37"/>
      <c r="D175" s="39"/>
      <c r="E175" s="25"/>
      <c r="F175" s="39"/>
      <c r="G175" s="25"/>
      <c r="H175" s="25"/>
      <c r="I175" s="25"/>
    </row>
    <row r="176" spans="1:9" s="29" customFormat="1" ht="12.75">
      <c r="A176" s="38"/>
      <c r="B176" s="19" t="s">
        <v>2</v>
      </c>
      <c r="C176" s="37"/>
      <c r="D176" s="39"/>
      <c r="E176" s="25"/>
      <c r="F176" s="39"/>
      <c r="G176" s="25"/>
      <c r="H176" s="25"/>
      <c r="I176" s="25"/>
    </row>
    <row r="177" spans="1:9" s="29" customFormat="1" ht="12.75">
      <c r="A177" s="38"/>
      <c r="B177" s="19" t="s">
        <v>3</v>
      </c>
      <c r="C177" s="37"/>
      <c r="D177" s="39"/>
      <c r="E177" s="25"/>
      <c r="F177" s="39"/>
      <c r="G177" s="25"/>
      <c r="H177" s="25"/>
      <c r="I177" s="25"/>
    </row>
    <row r="178" spans="1:9" s="29" customFormat="1" ht="12.75">
      <c r="A178" s="38"/>
      <c r="B178" s="19" t="s">
        <v>36</v>
      </c>
      <c r="C178" s="37"/>
      <c r="D178" s="37"/>
      <c r="E178" s="37"/>
      <c r="F178" s="37"/>
      <c r="G178" s="25"/>
      <c r="H178" s="40"/>
      <c r="I178" s="19"/>
    </row>
    <row r="179" spans="1:9" s="29" customFormat="1" ht="78.75">
      <c r="A179" s="38"/>
      <c r="B179" s="19" t="s">
        <v>192</v>
      </c>
      <c r="C179" s="37"/>
      <c r="D179" s="37"/>
      <c r="E179" s="37"/>
      <c r="F179" s="37"/>
      <c r="G179" s="25"/>
      <c r="H179" s="40" t="s">
        <v>45</v>
      </c>
      <c r="I179" s="19">
        <v>100</v>
      </c>
    </row>
    <row r="180" spans="1:9" s="29" customFormat="1" ht="12.75">
      <c r="A180" s="38"/>
      <c r="B180" s="19" t="s">
        <v>95</v>
      </c>
      <c r="C180" s="37"/>
      <c r="D180" s="37"/>
      <c r="E180" s="37"/>
      <c r="F180" s="37"/>
      <c r="G180" s="25"/>
      <c r="H180" s="40">
        <v>185</v>
      </c>
      <c r="I180" s="38"/>
    </row>
    <row r="181" spans="1:9" s="29" customFormat="1" ht="12.75">
      <c r="A181" s="38"/>
      <c r="B181" s="19" t="s">
        <v>37</v>
      </c>
      <c r="C181" s="37"/>
      <c r="D181" s="37"/>
      <c r="E181" s="37"/>
      <c r="F181" s="37"/>
      <c r="G181" s="25"/>
      <c r="H181" s="40">
        <v>185</v>
      </c>
      <c r="I181" s="38"/>
    </row>
    <row r="182" spans="1:9" ht="25.5">
      <c r="A182" s="38">
        <v>14</v>
      </c>
      <c r="B182" s="16" t="s">
        <v>21</v>
      </c>
      <c r="C182" s="36">
        <f>C184</f>
        <v>7</v>
      </c>
      <c r="D182" s="36">
        <f>D184</f>
        <v>7</v>
      </c>
      <c r="E182" s="36">
        <f>E184</f>
        <v>100</v>
      </c>
      <c r="F182" s="36">
        <f>F184</f>
        <v>7</v>
      </c>
      <c r="G182" s="36">
        <f>G184</f>
        <v>100</v>
      </c>
      <c r="H182" s="49"/>
      <c r="I182" s="49"/>
    </row>
    <row r="183" spans="1:9" s="29" customFormat="1" ht="12.75">
      <c r="A183" s="38"/>
      <c r="B183" s="19" t="s">
        <v>5</v>
      </c>
      <c r="C183" s="37"/>
      <c r="D183" s="39"/>
      <c r="E183" s="25"/>
      <c r="F183" s="39"/>
      <c r="G183" s="25"/>
      <c r="H183" s="25"/>
      <c r="I183" s="25"/>
    </row>
    <row r="184" spans="1:9" s="29" customFormat="1" ht="12.75">
      <c r="A184" s="38"/>
      <c r="B184" s="19" t="s">
        <v>0</v>
      </c>
      <c r="C184" s="37">
        <v>7</v>
      </c>
      <c r="D184" s="39">
        <v>7</v>
      </c>
      <c r="E184" s="50">
        <v>100</v>
      </c>
      <c r="F184" s="39">
        <v>7</v>
      </c>
      <c r="G184" s="50">
        <v>100</v>
      </c>
      <c r="H184" s="50"/>
      <c r="I184" s="50"/>
    </row>
    <row r="185" spans="1:9" s="29" customFormat="1" ht="12.75">
      <c r="A185" s="38"/>
      <c r="B185" s="19" t="s">
        <v>1</v>
      </c>
      <c r="C185" s="37"/>
      <c r="D185" s="39"/>
      <c r="E185" s="25"/>
      <c r="F185" s="39"/>
      <c r="G185" s="25"/>
      <c r="H185" s="25"/>
      <c r="I185" s="25"/>
    </row>
    <row r="186" spans="1:9" s="29" customFormat="1" ht="12.75">
      <c r="A186" s="38"/>
      <c r="B186" s="19" t="s">
        <v>2</v>
      </c>
      <c r="C186" s="37"/>
      <c r="D186" s="39"/>
      <c r="E186" s="25"/>
      <c r="F186" s="39"/>
      <c r="G186" s="25"/>
      <c r="H186" s="25"/>
      <c r="I186" s="25"/>
    </row>
    <row r="187" spans="1:9" s="29" customFormat="1" ht="12.75">
      <c r="A187" s="38"/>
      <c r="B187" s="19" t="s">
        <v>3</v>
      </c>
      <c r="C187" s="37"/>
      <c r="D187" s="39"/>
      <c r="E187" s="25"/>
      <c r="F187" s="39"/>
      <c r="G187" s="25"/>
      <c r="H187" s="25"/>
      <c r="I187" s="25"/>
    </row>
    <row r="188" spans="1:9" s="29" customFormat="1" ht="12.75">
      <c r="A188" s="38"/>
      <c r="B188" s="19" t="s">
        <v>36</v>
      </c>
      <c r="C188" s="37"/>
      <c r="D188" s="37"/>
      <c r="E188" s="37"/>
      <c r="F188" s="37"/>
      <c r="G188" s="25"/>
      <c r="H188" s="40"/>
      <c r="I188" s="19"/>
    </row>
    <row r="189" spans="1:9" s="29" customFormat="1" ht="63.75">
      <c r="A189" s="38"/>
      <c r="B189" s="19" t="s">
        <v>193</v>
      </c>
      <c r="C189" s="37"/>
      <c r="D189" s="37"/>
      <c r="E189" s="37"/>
      <c r="F189" s="37"/>
      <c r="G189" s="25"/>
      <c r="H189" s="40" t="s">
        <v>46</v>
      </c>
      <c r="I189" s="19">
        <v>100</v>
      </c>
    </row>
    <row r="190" spans="1:9" s="29" customFormat="1" ht="12.75">
      <c r="A190" s="38"/>
      <c r="B190" s="19" t="s">
        <v>95</v>
      </c>
      <c r="C190" s="37"/>
      <c r="D190" s="37"/>
      <c r="E190" s="37"/>
      <c r="F190" s="37"/>
      <c r="G190" s="25"/>
      <c r="H190" s="40">
        <v>8</v>
      </c>
      <c r="I190" s="38"/>
    </row>
    <row r="191" spans="1:9" s="29" customFormat="1" ht="12.75">
      <c r="A191" s="38"/>
      <c r="B191" s="19" t="s">
        <v>37</v>
      </c>
      <c r="C191" s="37"/>
      <c r="D191" s="37"/>
      <c r="E191" s="37"/>
      <c r="F191" s="37"/>
      <c r="G191" s="25"/>
      <c r="H191" s="40">
        <v>8</v>
      </c>
      <c r="I191" s="38"/>
    </row>
    <row r="192" spans="1:9" ht="38.25">
      <c r="A192" s="38">
        <v>15</v>
      </c>
      <c r="B192" s="16" t="s">
        <v>22</v>
      </c>
      <c r="C192" s="36">
        <f>C194</f>
        <v>14</v>
      </c>
      <c r="D192" s="36">
        <f>D194</f>
        <v>14</v>
      </c>
      <c r="E192" s="36">
        <f>E194</f>
        <v>100</v>
      </c>
      <c r="F192" s="36">
        <f>F194</f>
        <v>14</v>
      </c>
      <c r="G192" s="36">
        <f>G194</f>
        <v>100</v>
      </c>
      <c r="H192" s="49"/>
      <c r="I192" s="49"/>
    </row>
    <row r="193" spans="1:9" s="29" customFormat="1" ht="12.75">
      <c r="A193" s="38"/>
      <c r="B193" s="19" t="s">
        <v>5</v>
      </c>
      <c r="C193" s="37"/>
      <c r="D193" s="39"/>
      <c r="E193" s="25"/>
      <c r="F193" s="39"/>
      <c r="G193" s="25"/>
      <c r="H193" s="25"/>
      <c r="I193" s="25"/>
    </row>
    <row r="194" spans="1:9" s="29" customFormat="1" ht="12.75">
      <c r="A194" s="38"/>
      <c r="B194" s="19" t="s">
        <v>0</v>
      </c>
      <c r="C194" s="37">
        <v>14</v>
      </c>
      <c r="D194" s="39">
        <v>14</v>
      </c>
      <c r="E194" s="50">
        <v>100</v>
      </c>
      <c r="F194" s="39">
        <v>14</v>
      </c>
      <c r="G194" s="50">
        <v>100</v>
      </c>
      <c r="H194" s="50"/>
      <c r="I194" s="50"/>
    </row>
    <row r="195" spans="1:9" s="29" customFormat="1" ht="12.75">
      <c r="A195" s="38"/>
      <c r="B195" s="19" t="s">
        <v>1</v>
      </c>
      <c r="C195" s="37"/>
      <c r="D195" s="39"/>
      <c r="E195" s="25"/>
      <c r="F195" s="39"/>
      <c r="G195" s="25"/>
      <c r="H195" s="25"/>
      <c r="I195" s="25"/>
    </row>
    <row r="196" spans="1:9" s="29" customFormat="1" ht="12.75">
      <c r="A196" s="38"/>
      <c r="B196" s="19" t="s">
        <v>2</v>
      </c>
      <c r="C196" s="37"/>
      <c r="D196" s="39"/>
      <c r="E196" s="25"/>
      <c r="F196" s="39"/>
      <c r="G196" s="25"/>
      <c r="H196" s="25"/>
      <c r="I196" s="25"/>
    </row>
    <row r="197" spans="1:9" s="29" customFormat="1" ht="12.75">
      <c r="A197" s="38"/>
      <c r="B197" s="19" t="s">
        <v>3</v>
      </c>
      <c r="C197" s="37"/>
      <c r="D197" s="39"/>
      <c r="E197" s="25"/>
      <c r="F197" s="39"/>
      <c r="G197" s="25"/>
      <c r="H197" s="25"/>
      <c r="I197" s="25"/>
    </row>
    <row r="198" spans="1:9" s="29" customFormat="1" ht="12.75">
      <c r="A198" s="38"/>
      <c r="B198" s="19" t="s">
        <v>36</v>
      </c>
      <c r="C198" s="37"/>
      <c r="D198" s="37"/>
      <c r="E198" s="37"/>
      <c r="F198" s="37"/>
      <c r="G198" s="25"/>
      <c r="H198" s="40"/>
      <c r="I198" s="19"/>
    </row>
    <row r="199" spans="1:9" s="29" customFormat="1" ht="78.75">
      <c r="A199" s="38"/>
      <c r="B199" s="19" t="s">
        <v>194</v>
      </c>
      <c r="C199" s="37"/>
      <c r="D199" s="37"/>
      <c r="E199" s="37"/>
      <c r="F199" s="37"/>
      <c r="G199" s="25"/>
      <c r="H199" s="40" t="s">
        <v>47</v>
      </c>
      <c r="I199" s="19">
        <v>100</v>
      </c>
    </row>
    <row r="200" spans="1:9" s="29" customFormat="1" ht="12.75">
      <c r="A200" s="38"/>
      <c r="B200" s="19" t="s">
        <v>95</v>
      </c>
      <c r="C200" s="37"/>
      <c r="D200" s="37"/>
      <c r="E200" s="37"/>
      <c r="F200" s="37"/>
      <c r="G200" s="25"/>
      <c r="H200" s="40">
        <v>28</v>
      </c>
      <c r="I200" s="38"/>
    </row>
    <row r="201" spans="1:9" s="29" customFormat="1" ht="12.75">
      <c r="A201" s="38"/>
      <c r="B201" s="19" t="s">
        <v>37</v>
      </c>
      <c r="C201" s="37"/>
      <c r="D201" s="37"/>
      <c r="E201" s="37"/>
      <c r="F201" s="37"/>
      <c r="G201" s="25"/>
      <c r="H201" s="40">
        <v>28</v>
      </c>
      <c r="I201" s="38"/>
    </row>
    <row r="202" spans="1:9" ht="51">
      <c r="A202" s="38">
        <v>16</v>
      </c>
      <c r="B202" s="16" t="s">
        <v>23</v>
      </c>
      <c r="C202" s="36">
        <f>C204</f>
        <v>2</v>
      </c>
      <c r="D202" s="36">
        <f>D204</f>
        <v>2</v>
      </c>
      <c r="E202" s="36">
        <f>E204</f>
        <v>100</v>
      </c>
      <c r="F202" s="36">
        <f>F204</f>
        <v>2</v>
      </c>
      <c r="G202" s="36">
        <f>G204</f>
        <v>100</v>
      </c>
      <c r="H202" s="18"/>
      <c r="I202" s="18"/>
    </row>
    <row r="203" spans="1:9" s="29" customFormat="1" ht="12.75">
      <c r="A203" s="38"/>
      <c r="B203" s="19" t="s">
        <v>5</v>
      </c>
      <c r="C203" s="37"/>
      <c r="D203" s="39"/>
      <c r="E203" s="25"/>
      <c r="F203" s="39"/>
      <c r="G203" s="25"/>
      <c r="H203" s="25"/>
      <c r="I203" s="25"/>
    </row>
    <row r="204" spans="1:9" s="29" customFormat="1" ht="12.75">
      <c r="A204" s="38"/>
      <c r="B204" s="19" t="s">
        <v>0</v>
      </c>
      <c r="C204" s="37">
        <v>2</v>
      </c>
      <c r="D204" s="39">
        <v>2</v>
      </c>
      <c r="E204" s="25">
        <v>100</v>
      </c>
      <c r="F204" s="39">
        <v>2</v>
      </c>
      <c r="G204" s="25">
        <v>100</v>
      </c>
      <c r="H204" s="25"/>
      <c r="I204" s="25"/>
    </row>
    <row r="205" spans="1:9" s="29" customFormat="1" ht="12.75">
      <c r="A205" s="38"/>
      <c r="B205" s="19" t="s">
        <v>1</v>
      </c>
      <c r="C205" s="37"/>
      <c r="D205" s="39"/>
      <c r="E205" s="25"/>
      <c r="F205" s="39"/>
      <c r="G205" s="25"/>
      <c r="H205" s="25"/>
      <c r="I205" s="25"/>
    </row>
    <row r="206" spans="1:9" s="29" customFormat="1" ht="12.75">
      <c r="A206" s="38"/>
      <c r="B206" s="19" t="s">
        <v>2</v>
      </c>
      <c r="C206" s="37"/>
      <c r="D206" s="39"/>
      <c r="E206" s="25"/>
      <c r="F206" s="39"/>
      <c r="G206" s="25"/>
      <c r="H206" s="25"/>
      <c r="I206" s="25"/>
    </row>
    <row r="207" spans="1:9" s="29" customFormat="1" ht="12.75">
      <c r="A207" s="38"/>
      <c r="B207" s="19" t="s">
        <v>3</v>
      </c>
      <c r="C207" s="37"/>
      <c r="D207" s="39"/>
      <c r="E207" s="25"/>
      <c r="F207" s="39"/>
      <c r="G207" s="25"/>
      <c r="H207" s="25"/>
      <c r="I207" s="25"/>
    </row>
    <row r="208" spans="1:9" s="29" customFormat="1" ht="12.75">
      <c r="A208" s="38"/>
      <c r="B208" s="19" t="s">
        <v>36</v>
      </c>
      <c r="C208" s="37"/>
      <c r="D208" s="37"/>
      <c r="E208" s="37"/>
      <c r="F208" s="37"/>
      <c r="G208" s="25"/>
      <c r="H208" s="40"/>
      <c r="I208" s="19"/>
    </row>
    <row r="209" spans="1:9" s="29" customFormat="1" ht="112.5">
      <c r="A209" s="38"/>
      <c r="B209" s="19" t="s">
        <v>195</v>
      </c>
      <c r="C209" s="37"/>
      <c r="D209" s="37"/>
      <c r="E209" s="37"/>
      <c r="F209" s="37"/>
      <c r="G209" s="25"/>
      <c r="H209" s="40" t="s">
        <v>196</v>
      </c>
      <c r="I209" s="19">
        <v>100</v>
      </c>
    </row>
    <row r="210" spans="1:9" s="29" customFormat="1" ht="12.75">
      <c r="A210" s="38"/>
      <c r="B210" s="19" t="s">
        <v>95</v>
      </c>
      <c r="C210" s="37"/>
      <c r="D210" s="37"/>
      <c r="E210" s="37"/>
      <c r="F210" s="37"/>
      <c r="G210" s="25"/>
      <c r="H210" s="40">
        <v>33</v>
      </c>
      <c r="I210" s="38"/>
    </row>
    <row r="211" spans="1:9" s="29" customFormat="1" ht="12.75">
      <c r="A211" s="38"/>
      <c r="B211" s="19" t="s">
        <v>37</v>
      </c>
      <c r="C211" s="37"/>
      <c r="D211" s="37"/>
      <c r="E211" s="37"/>
      <c r="F211" s="37"/>
      <c r="G211" s="25"/>
      <c r="H211" s="40">
        <v>33</v>
      </c>
      <c r="I211" s="38"/>
    </row>
    <row r="212" spans="1:9" ht="38.25">
      <c r="A212" s="38">
        <v>17</v>
      </c>
      <c r="B212" s="16" t="s">
        <v>24</v>
      </c>
      <c r="C212" s="36">
        <f>C214</f>
        <v>3.8</v>
      </c>
      <c r="D212" s="36">
        <f>D214</f>
        <v>3.8</v>
      </c>
      <c r="E212" s="36">
        <f>E214</f>
        <v>100</v>
      </c>
      <c r="F212" s="36">
        <f>F214</f>
        <v>3.8</v>
      </c>
      <c r="G212" s="36">
        <f>G214</f>
        <v>100</v>
      </c>
      <c r="H212" s="17"/>
      <c r="I212" s="17"/>
    </row>
    <row r="213" spans="1:9" s="29" customFormat="1" ht="12.75">
      <c r="A213" s="38"/>
      <c r="B213" s="19" t="s">
        <v>5</v>
      </c>
      <c r="C213" s="37"/>
      <c r="D213" s="39"/>
      <c r="E213" s="26"/>
      <c r="F213" s="39"/>
      <c r="G213" s="26"/>
      <c r="H213" s="26"/>
      <c r="I213" s="26"/>
    </row>
    <row r="214" spans="1:9" s="29" customFormat="1" ht="12.75">
      <c r="A214" s="38"/>
      <c r="B214" s="19" t="s">
        <v>0</v>
      </c>
      <c r="C214" s="37">
        <v>3.8</v>
      </c>
      <c r="D214" s="39">
        <v>3.8</v>
      </c>
      <c r="E214" s="26">
        <v>100</v>
      </c>
      <c r="F214" s="39">
        <v>3.8</v>
      </c>
      <c r="G214" s="26">
        <v>100</v>
      </c>
      <c r="H214" s="26"/>
      <c r="I214" s="26"/>
    </row>
    <row r="215" spans="1:9" s="29" customFormat="1" ht="12.75">
      <c r="A215" s="38"/>
      <c r="B215" s="19" t="s">
        <v>1</v>
      </c>
      <c r="C215" s="37"/>
      <c r="D215" s="39"/>
      <c r="E215" s="26"/>
      <c r="F215" s="39"/>
      <c r="G215" s="26"/>
      <c r="H215" s="26"/>
      <c r="I215" s="26"/>
    </row>
    <row r="216" spans="1:9" s="29" customFormat="1" ht="12.75">
      <c r="A216" s="38"/>
      <c r="B216" s="19" t="s">
        <v>2</v>
      </c>
      <c r="C216" s="37"/>
      <c r="D216" s="39"/>
      <c r="E216" s="26"/>
      <c r="F216" s="39"/>
      <c r="G216" s="26"/>
      <c r="H216" s="26"/>
      <c r="I216" s="26"/>
    </row>
    <row r="217" spans="1:9" s="29" customFormat="1" ht="12.75">
      <c r="A217" s="38"/>
      <c r="B217" s="19" t="s">
        <v>3</v>
      </c>
      <c r="C217" s="37"/>
      <c r="D217" s="39"/>
      <c r="E217" s="26"/>
      <c r="F217" s="39"/>
      <c r="G217" s="26"/>
      <c r="H217" s="26"/>
      <c r="I217" s="26"/>
    </row>
    <row r="218" spans="1:9" s="29" customFormat="1" ht="12.75">
      <c r="A218" s="38"/>
      <c r="B218" s="19" t="s">
        <v>36</v>
      </c>
      <c r="C218" s="37"/>
      <c r="D218" s="37"/>
      <c r="E218" s="37"/>
      <c r="F218" s="37"/>
      <c r="G218" s="25"/>
      <c r="H218" s="40"/>
      <c r="I218" s="19"/>
    </row>
    <row r="219" spans="1:9" s="29" customFormat="1" ht="78.75">
      <c r="A219" s="38"/>
      <c r="B219" s="19" t="s">
        <v>198</v>
      </c>
      <c r="C219" s="37"/>
      <c r="D219" s="37"/>
      <c r="E219" s="37"/>
      <c r="F219" s="37"/>
      <c r="G219" s="25"/>
      <c r="H219" s="40" t="s">
        <v>197</v>
      </c>
      <c r="I219" s="19">
        <v>100</v>
      </c>
    </row>
    <row r="220" spans="1:9" s="29" customFormat="1" ht="12.75">
      <c r="A220" s="38"/>
      <c r="B220" s="19" t="s">
        <v>95</v>
      </c>
      <c r="C220" s="37"/>
      <c r="D220" s="37"/>
      <c r="E220" s="37"/>
      <c r="F220" s="37"/>
      <c r="G220" s="25"/>
      <c r="H220" s="40">
        <v>15</v>
      </c>
      <c r="I220" s="38"/>
    </row>
    <row r="221" spans="1:9" s="29" customFormat="1" ht="12.75">
      <c r="A221" s="38"/>
      <c r="B221" s="19" t="s">
        <v>37</v>
      </c>
      <c r="C221" s="37"/>
      <c r="D221" s="37"/>
      <c r="E221" s="37"/>
      <c r="F221" s="37"/>
      <c r="G221" s="25"/>
      <c r="H221" s="40">
        <v>15</v>
      </c>
      <c r="I221" s="38"/>
    </row>
    <row r="222" spans="1:9" ht="25.5">
      <c r="A222" s="38">
        <v>18</v>
      </c>
      <c r="B222" s="16" t="s">
        <v>25</v>
      </c>
      <c r="C222" s="36">
        <f>SUM(C224:C225)</f>
        <v>333.76</v>
      </c>
      <c r="D222" s="36">
        <f>SUM(D224:D225)</f>
        <v>333.568</v>
      </c>
      <c r="E222" s="18">
        <f>D222/C222*100</f>
        <v>99.94247363374879</v>
      </c>
      <c r="F222" s="36">
        <f>SUM(F224:F225)</f>
        <v>333.568</v>
      </c>
      <c r="G222" s="18">
        <f>F222/C222*100</f>
        <v>99.94247363374879</v>
      </c>
      <c r="H222" s="17"/>
      <c r="I222" s="17"/>
    </row>
    <row r="223" spans="1:9" s="29" customFormat="1" ht="12.75">
      <c r="A223" s="38"/>
      <c r="B223" s="19" t="s">
        <v>5</v>
      </c>
      <c r="C223" s="37"/>
      <c r="D223" s="39"/>
      <c r="E223" s="26"/>
      <c r="F223" s="39"/>
      <c r="G223" s="26"/>
      <c r="H223" s="26"/>
      <c r="I223" s="26"/>
    </row>
    <row r="224" spans="1:9" s="29" customFormat="1" ht="12.75">
      <c r="A224" s="38"/>
      <c r="B224" s="19" t="s">
        <v>0</v>
      </c>
      <c r="C224" s="37">
        <v>280</v>
      </c>
      <c r="D224" s="37">
        <v>279.808</v>
      </c>
      <c r="E224" s="26">
        <f>D224/C224*100</f>
        <v>99.93142857142857</v>
      </c>
      <c r="F224" s="37">
        <v>279.808</v>
      </c>
      <c r="G224" s="26">
        <f>F224/C224*100</f>
        <v>99.93142857142857</v>
      </c>
      <c r="H224" s="26"/>
      <c r="I224" s="26"/>
    </row>
    <row r="225" spans="1:9" s="29" customFormat="1" ht="12.75">
      <c r="A225" s="38"/>
      <c r="B225" s="19" t="s">
        <v>1</v>
      </c>
      <c r="C225" s="37">
        <v>53.76</v>
      </c>
      <c r="D225" s="39">
        <v>53.76</v>
      </c>
      <c r="E225" s="26">
        <f>D225/C225*100</f>
        <v>100</v>
      </c>
      <c r="F225" s="39">
        <v>53.76</v>
      </c>
      <c r="G225" s="26">
        <f>F225/C225*100</f>
        <v>100</v>
      </c>
      <c r="H225" s="26"/>
      <c r="I225" s="26"/>
    </row>
    <row r="226" spans="1:9" s="29" customFormat="1" ht="12.75">
      <c r="A226" s="38"/>
      <c r="B226" s="19" t="s">
        <v>2</v>
      </c>
      <c r="C226" s="37"/>
      <c r="D226" s="39"/>
      <c r="E226" s="26"/>
      <c r="F226" s="39"/>
      <c r="G226" s="26"/>
      <c r="H226" s="26"/>
      <c r="I226" s="26"/>
    </row>
    <row r="227" spans="1:9" s="29" customFormat="1" ht="12.75">
      <c r="A227" s="38"/>
      <c r="B227" s="19" t="s">
        <v>3</v>
      </c>
      <c r="C227" s="37"/>
      <c r="D227" s="39"/>
      <c r="E227" s="26"/>
      <c r="F227" s="39"/>
      <c r="G227" s="26"/>
      <c r="H227" s="26"/>
      <c r="I227" s="26"/>
    </row>
    <row r="228" spans="1:9" s="29" customFormat="1" ht="12.75">
      <c r="A228" s="38"/>
      <c r="B228" s="19" t="s">
        <v>36</v>
      </c>
      <c r="C228" s="37"/>
      <c r="D228" s="37"/>
      <c r="E228" s="37"/>
      <c r="F228" s="37"/>
      <c r="G228" s="25"/>
      <c r="H228" s="40"/>
      <c r="I228" s="19"/>
    </row>
    <row r="229" spans="1:9" s="29" customFormat="1" ht="45">
      <c r="A229" s="38"/>
      <c r="B229" s="19" t="s">
        <v>199</v>
      </c>
      <c r="C229" s="37"/>
      <c r="D229" s="37"/>
      <c r="E229" s="37"/>
      <c r="F229" s="37"/>
      <c r="G229" s="25"/>
      <c r="H229" s="40" t="s">
        <v>48</v>
      </c>
      <c r="I229" s="19"/>
    </row>
    <row r="230" spans="1:9" s="29" customFormat="1" ht="12.75">
      <c r="A230" s="38"/>
      <c r="B230" s="19" t="s">
        <v>95</v>
      </c>
      <c r="C230" s="37"/>
      <c r="D230" s="37"/>
      <c r="E230" s="37"/>
      <c r="F230" s="37"/>
      <c r="G230" s="25"/>
      <c r="H230" s="40">
        <v>35</v>
      </c>
      <c r="I230" s="38">
        <v>100</v>
      </c>
    </row>
    <row r="231" spans="1:9" s="29" customFormat="1" ht="12.75">
      <c r="A231" s="38"/>
      <c r="B231" s="19" t="s">
        <v>37</v>
      </c>
      <c r="C231" s="37"/>
      <c r="D231" s="37"/>
      <c r="E231" s="37"/>
      <c r="F231" s="37"/>
      <c r="G231" s="25"/>
      <c r="H231" s="40">
        <v>35</v>
      </c>
      <c r="I231" s="38">
        <v>100</v>
      </c>
    </row>
    <row r="232" spans="1:9" ht="45" customHeight="1">
      <c r="A232" s="38">
        <v>19</v>
      </c>
      <c r="B232" s="16" t="s">
        <v>200</v>
      </c>
      <c r="C232" s="36">
        <f>C234+C235+C236</f>
        <v>27.5</v>
      </c>
      <c r="D232" s="36">
        <f>D234+D235+D236</f>
        <v>27.5</v>
      </c>
      <c r="E232" s="18">
        <v>100</v>
      </c>
      <c r="F232" s="36">
        <f>F234+F235+F236</f>
        <v>27.5</v>
      </c>
      <c r="G232" s="17">
        <f>F232/D232*100</f>
        <v>100</v>
      </c>
      <c r="H232" s="17"/>
      <c r="I232" s="17"/>
    </row>
    <row r="233" spans="1:9" s="29" customFormat="1" ht="12.75">
      <c r="A233" s="38"/>
      <c r="B233" s="19" t="s">
        <v>5</v>
      </c>
      <c r="C233" s="37"/>
      <c r="D233" s="39"/>
      <c r="E233" s="26"/>
      <c r="F233" s="39"/>
      <c r="G233" s="26"/>
      <c r="H233" s="26"/>
      <c r="I233" s="26"/>
    </row>
    <row r="234" spans="1:9" s="29" customFormat="1" ht="12.75">
      <c r="A234" s="38"/>
      <c r="B234" s="19" t="s">
        <v>0</v>
      </c>
      <c r="C234" s="37">
        <v>27.5</v>
      </c>
      <c r="D234" s="37">
        <v>27.5</v>
      </c>
      <c r="E234" s="26">
        <v>100</v>
      </c>
      <c r="F234" s="37">
        <v>27.5</v>
      </c>
      <c r="G234" s="26">
        <f>F234/D234*100</f>
        <v>100</v>
      </c>
      <c r="H234" s="26"/>
      <c r="I234" s="26"/>
    </row>
    <row r="235" spans="1:9" s="29" customFormat="1" ht="12.75">
      <c r="A235" s="38"/>
      <c r="B235" s="19" t="s">
        <v>1</v>
      </c>
      <c r="C235" s="37"/>
      <c r="D235" s="37"/>
      <c r="E235" s="26"/>
      <c r="F235" s="37"/>
      <c r="G235" s="26"/>
      <c r="H235" s="26"/>
      <c r="I235" s="26"/>
    </row>
    <row r="236" spans="1:9" s="29" customFormat="1" ht="12.75">
      <c r="A236" s="38"/>
      <c r="B236" s="19" t="s">
        <v>2</v>
      </c>
      <c r="C236" s="37"/>
      <c r="D236" s="37"/>
      <c r="E236" s="26"/>
      <c r="F236" s="37"/>
      <c r="G236" s="26"/>
      <c r="H236" s="26"/>
      <c r="I236" s="26"/>
    </row>
    <row r="237" spans="1:9" s="29" customFormat="1" ht="12.75">
      <c r="A237" s="38"/>
      <c r="B237" s="19" t="s">
        <v>3</v>
      </c>
      <c r="C237" s="37"/>
      <c r="D237" s="39"/>
      <c r="E237" s="26"/>
      <c r="F237" s="39"/>
      <c r="G237" s="26"/>
      <c r="H237" s="26"/>
      <c r="I237" s="26"/>
    </row>
    <row r="238" spans="1:9" s="29" customFormat="1" ht="12.75">
      <c r="A238" s="38"/>
      <c r="B238" s="19" t="s">
        <v>36</v>
      </c>
      <c r="C238" s="37"/>
      <c r="D238" s="37"/>
      <c r="E238" s="37"/>
      <c r="F238" s="37"/>
      <c r="G238" s="25"/>
      <c r="H238" s="40"/>
      <c r="I238" s="19"/>
    </row>
    <row r="239" spans="1:9" s="29" customFormat="1" ht="25.5">
      <c r="A239" s="38"/>
      <c r="B239" s="19" t="s">
        <v>201</v>
      </c>
      <c r="C239" s="37"/>
      <c r="D239" s="37"/>
      <c r="E239" s="37"/>
      <c r="F239" s="37"/>
      <c r="G239" s="25"/>
      <c r="H239" s="40" t="s">
        <v>202</v>
      </c>
      <c r="I239" s="19">
        <v>100</v>
      </c>
    </row>
    <row r="240" spans="1:9" s="29" customFormat="1" ht="12.75">
      <c r="A240" s="38"/>
      <c r="B240" s="19" t="s">
        <v>95</v>
      </c>
      <c r="C240" s="37"/>
      <c r="D240" s="37"/>
      <c r="E240" s="37"/>
      <c r="F240" s="37"/>
      <c r="G240" s="25"/>
      <c r="H240" s="40">
        <v>10</v>
      </c>
      <c r="I240" s="38"/>
    </row>
    <row r="241" spans="1:9" s="29" customFormat="1" ht="12.75">
      <c r="A241" s="38"/>
      <c r="B241" s="19" t="s">
        <v>37</v>
      </c>
      <c r="C241" s="37"/>
      <c r="D241" s="37"/>
      <c r="E241" s="37"/>
      <c r="F241" s="37"/>
      <c r="G241" s="25"/>
      <c r="H241" s="40">
        <v>10</v>
      </c>
      <c r="I241" s="38"/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2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9"/>
  <sheetViews>
    <sheetView zoomScalePageLayoutView="0" workbookViewId="0" topLeftCell="A121">
      <selection activeCell="A1" sqref="A1:IV16384"/>
    </sheetView>
  </sheetViews>
  <sheetFormatPr defaultColWidth="9.00390625" defaultRowHeight="12.75"/>
  <cols>
    <col min="1" max="1" width="8.625" style="43" customWidth="1"/>
    <col min="2" max="2" width="40.375" style="12" customWidth="1"/>
    <col min="3" max="3" width="18.375" style="12" customWidth="1"/>
    <col min="4" max="4" width="14.25390625" style="12" customWidth="1"/>
    <col min="5" max="5" width="13.875" style="12" customWidth="1"/>
    <col min="6" max="6" width="11.25390625" style="12" customWidth="1"/>
    <col min="7" max="7" width="11.625" style="12" customWidth="1"/>
    <col min="8" max="8" width="17.875" style="29" customWidth="1"/>
    <col min="9" max="9" width="14.875" style="12" customWidth="1"/>
    <col min="10" max="16384" width="9.125" style="12" customWidth="1"/>
  </cols>
  <sheetData>
    <row r="1" spans="1:9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</row>
    <row r="2" spans="2:8" ht="15.75">
      <c r="B2" s="23"/>
      <c r="C2" s="23"/>
      <c r="D2" s="23"/>
      <c r="E2" s="23"/>
      <c r="F2" s="23"/>
      <c r="G2" s="23"/>
      <c r="H2" s="30"/>
    </row>
    <row r="3" spans="1:9" s="23" customFormat="1" ht="55.5" customHeight="1">
      <c r="A3" s="81" t="s">
        <v>26</v>
      </c>
      <c r="B3" s="81" t="s">
        <v>27</v>
      </c>
      <c r="C3" s="81" t="s">
        <v>28</v>
      </c>
      <c r="D3" s="82" t="s">
        <v>29</v>
      </c>
      <c r="E3" s="83"/>
      <c r="F3" s="81" t="s">
        <v>30</v>
      </c>
      <c r="G3" s="81"/>
      <c r="H3" s="81" t="s">
        <v>32</v>
      </c>
      <c r="I3" s="81" t="s">
        <v>33</v>
      </c>
    </row>
    <row r="4" spans="1:9" s="14" customFormat="1" ht="55.5" customHeight="1">
      <c r="A4" s="81"/>
      <c r="B4" s="81"/>
      <c r="C4" s="81"/>
      <c r="D4" s="24" t="s">
        <v>34</v>
      </c>
      <c r="E4" s="24" t="s">
        <v>31</v>
      </c>
      <c r="F4" s="24" t="s">
        <v>34</v>
      </c>
      <c r="G4" s="24" t="s">
        <v>31</v>
      </c>
      <c r="H4" s="81"/>
      <c r="I4" s="81"/>
    </row>
    <row r="5" spans="1:9" s="20" customFormat="1" ht="56.25" customHeight="1">
      <c r="A5" s="38"/>
      <c r="B5" s="13" t="s">
        <v>213</v>
      </c>
      <c r="C5" s="36">
        <f>C7+C8+C9+C10</f>
        <v>97499.62</v>
      </c>
      <c r="D5" s="36">
        <f>D7+D8+D9+D10</f>
        <v>92256.709</v>
      </c>
      <c r="E5" s="25">
        <f>D5/C5*100</f>
        <v>94.62263442667778</v>
      </c>
      <c r="F5" s="36">
        <f>F7+F8+F9+F10</f>
        <v>92256.709</v>
      </c>
      <c r="G5" s="18">
        <v>100</v>
      </c>
      <c r="H5" s="19"/>
      <c r="I5" s="13"/>
    </row>
    <row r="6" spans="1:9" s="29" customFormat="1" ht="12.75">
      <c r="A6" s="38"/>
      <c r="B6" s="19" t="s">
        <v>4</v>
      </c>
      <c r="C6" s="36"/>
      <c r="D6" s="36"/>
      <c r="E6" s="25"/>
      <c r="F6" s="36"/>
      <c r="G6" s="25"/>
      <c r="H6" s="19"/>
      <c r="I6" s="19"/>
    </row>
    <row r="7" spans="1:9" s="29" customFormat="1" ht="12.75">
      <c r="A7" s="38"/>
      <c r="B7" s="19" t="s">
        <v>0</v>
      </c>
      <c r="C7" s="37">
        <f>C14+C25+C36+C47+C58+C69+C80+C91</f>
        <v>37435.77099999999</v>
      </c>
      <c r="D7" s="37">
        <f>D14+D25+D36+D47+D58+D69+D80+D91</f>
        <v>32232.448000000004</v>
      </c>
      <c r="E7" s="25">
        <f>D7/C7*100</f>
        <v>86.10066559067265</v>
      </c>
      <c r="F7" s="37">
        <f>F14+F25+F36+F47+F58+F69+F80+F91</f>
        <v>32232.448000000004</v>
      </c>
      <c r="G7" s="25">
        <v>100</v>
      </c>
      <c r="H7" s="19"/>
      <c r="I7" s="19"/>
    </row>
    <row r="8" spans="1:9" s="29" customFormat="1" ht="12.75">
      <c r="A8" s="38"/>
      <c r="B8" s="19" t="s">
        <v>1</v>
      </c>
      <c r="C8" s="37">
        <f aca="true" t="shared" si="0" ref="C8:D10">C15+C26+C37+C48+C59+C70+C81+C92</f>
        <v>60063.849</v>
      </c>
      <c r="D8" s="37">
        <f t="shared" si="0"/>
        <v>60024.261</v>
      </c>
      <c r="E8" s="25">
        <f>D8/C8*100</f>
        <v>99.93409013797965</v>
      </c>
      <c r="F8" s="37">
        <f>F15+F26+F37+F48+F59+F70+F81+F92</f>
        <v>60024.261</v>
      </c>
      <c r="G8" s="25">
        <v>100</v>
      </c>
      <c r="H8" s="19"/>
      <c r="I8" s="19"/>
    </row>
    <row r="9" spans="1:9" s="29" customFormat="1" ht="12.75">
      <c r="A9" s="38"/>
      <c r="B9" s="19" t="s">
        <v>2</v>
      </c>
      <c r="C9" s="37">
        <f t="shared" si="0"/>
        <v>0</v>
      </c>
      <c r="D9" s="37">
        <f t="shared" si="0"/>
        <v>0</v>
      </c>
      <c r="E9" s="25"/>
      <c r="F9" s="37">
        <f>F16+F27+F38+F49+F60+F71+F82+F93</f>
        <v>0</v>
      </c>
      <c r="G9" s="25"/>
      <c r="H9" s="19"/>
      <c r="I9" s="19"/>
    </row>
    <row r="10" spans="1:9" s="29" customFormat="1" ht="12.75">
      <c r="A10" s="38"/>
      <c r="B10" s="19" t="s">
        <v>3</v>
      </c>
      <c r="C10" s="37">
        <f t="shared" si="0"/>
        <v>0</v>
      </c>
      <c r="D10" s="37">
        <f t="shared" si="0"/>
        <v>0</v>
      </c>
      <c r="E10" s="25"/>
      <c r="F10" s="37">
        <f>F17+F28+F39+F50+F61+F72+F83+F94</f>
        <v>0</v>
      </c>
      <c r="G10" s="25"/>
      <c r="H10" s="19"/>
      <c r="I10" s="19"/>
    </row>
    <row r="11" spans="1:9" s="29" customFormat="1" ht="25.5">
      <c r="A11" s="38"/>
      <c r="B11" s="19" t="s">
        <v>35</v>
      </c>
      <c r="C11" s="37"/>
      <c r="D11" s="37"/>
      <c r="E11" s="25"/>
      <c r="F11" s="37"/>
      <c r="G11" s="25"/>
      <c r="H11" s="19"/>
      <c r="I11" s="19"/>
    </row>
    <row r="12" spans="1:9" ht="63.75">
      <c r="A12" s="38">
        <v>1</v>
      </c>
      <c r="B12" s="16" t="s">
        <v>214</v>
      </c>
      <c r="C12" s="36">
        <f>SUM(C14:C18)</f>
        <v>16132.966</v>
      </c>
      <c r="D12" s="36">
        <f>SUM(D14:D17)</f>
        <v>15482.029999999999</v>
      </c>
      <c r="E12" s="36">
        <f>D12/C12*100</f>
        <v>95.96518086010965</v>
      </c>
      <c r="F12" s="36">
        <f>SUM(F14:F17)</f>
        <v>15482.029999999999</v>
      </c>
      <c r="G12" s="36">
        <f>F12/C12*100</f>
        <v>95.96518086010965</v>
      </c>
      <c r="H12" s="15"/>
      <c r="I12" s="28"/>
    </row>
    <row r="13" spans="1:9" s="29" customFormat="1" ht="12.75">
      <c r="A13" s="38"/>
      <c r="B13" s="19" t="s">
        <v>5</v>
      </c>
      <c r="C13" s="37"/>
      <c r="D13" s="37"/>
      <c r="E13" s="36"/>
      <c r="F13" s="37"/>
      <c r="G13" s="36"/>
      <c r="H13" s="19"/>
      <c r="I13" s="19"/>
    </row>
    <row r="14" spans="1:9" s="29" customFormat="1" ht="12.75">
      <c r="A14" s="38"/>
      <c r="B14" s="19" t="s">
        <v>0</v>
      </c>
      <c r="C14" s="37">
        <v>6816.996</v>
      </c>
      <c r="D14" s="37">
        <v>6166.06</v>
      </c>
      <c r="E14" s="36">
        <f>D14/C14*100</f>
        <v>90.45127795292825</v>
      </c>
      <c r="F14" s="37">
        <v>6166.06</v>
      </c>
      <c r="G14" s="36">
        <f>F14/E14*100</f>
        <v>6816.995999999999</v>
      </c>
      <c r="H14" s="19"/>
      <c r="I14" s="19"/>
    </row>
    <row r="15" spans="1:9" s="29" customFormat="1" ht="12.75">
      <c r="A15" s="38"/>
      <c r="B15" s="19" t="s">
        <v>1</v>
      </c>
      <c r="C15" s="37">
        <v>9315.97</v>
      </c>
      <c r="D15" s="37">
        <v>9315.97</v>
      </c>
      <c r="E15" s="36">
        <f>D15/C15*100</f>
        <v>100</v>
      </c>
      <c r="F15" s="37">
        <v>9315.97</v>
      </c>
      <c r="G15" s="36">
        <f>F15/E15*100</f>
        <v>9315.97</v>
      </c>
      <c r="H15" s="19"/>
      <c r="I15" s="19"/>
    </row>
    <row r="16" spans="1:9" s="29" customFormat="1" ht="12.75">
      <c r="A16" s="38"/>
      <c r="B16" s="19" t="s">
        <v>2</v>
      </c>
      <c r="C16" s="37"/>
      <c r="D16" s="37"/>
      <c r="E16" s="26"/>
      <c r="F16" s="37"/>
      <c r="G16" s="26"/>
      <c r="H16" s="19"/>
      <c r="I16" s="19"/>
    </row>
    <row r="17" spans="1:9" s="29" customFormat="1" ht="12.75">
      <c r="A17" s="38"/>
      <c r="B17" s="19" t="s">
        <v>3</v>
      </c>
      <c r="C17" s="37"/>
      <c r="D17" s="37"/>
      <c r="E17" s="26"/>
      <c r="F17" s="37"/>
      <c r="G17" s="26"/>
      <c r="H17" s="19"/>
      <c r="I17" s="19"/>
    </row>
    <row r="18" spans="1:9" s="29" customFormat="1" ht="12.75">
      <c r="A18" s="38"/>
      <c r="B18" s="19" t="s">
        <v>3</v>
      </c>
      <c r="C18" s="37"/>
      <c r="D18" s="37"/>
      <c r="E18" s="26"/>
      <c r="F18" s="37"/>
      <c r="G18" s="26"/>
      <c r="H18" s="19"/>
      <c r="I18" s="19"/>
    </row>
    <row r="19" spans="1:9" s="29" customFormat="1" ht="12.75">
      <c r="A19" s="38"/>
      <c r="B19" s="19" t="s">
        <v>36</v>
      </c>
      <c r="C19" s="37"/>
      <c r="D19" s="37"/>
      <c r="E19" s="37"/>
      <c r="F19" s="37"/>
      <c r="G19" s="25"/>
      <c r="H19" s="40"/>
      <c r="I19" s="19"/>
    </row>
    <row r="20" spans="1:9" s="29" customFormat="1" ht="51">
      <c r="A20" s="38"/>
      <c r="B20" s="19" t="s">
        <v>215</v>
      </c>
      <c r="C20" s="37"/>
      <c r="D20" s="37"/>
      <c r="E20" s="37"/>
      <c r="F20" s="37"/>
      <c r="G20" s="25"/>
      <c r="H20" s="19" t="s">
        <v>142</v>
      </c>
      <c r="I20" s="67">
        <f>H22/H21*100</f>
        <v>100</v>
      </c>
    </row>
    <row r="21" spans="1:9" s="29" customFormat="1" ht="12.75">
      <c r="A21" s="38"/>
      <c r="B21" s="19" t="s">
        <v>95</v>
      </c>
      <c r="C21" s="37"/>
      <c r="D21" s="37"/>
      <c r="E21" s="37"/>
      <c r="F21" s="37"/>
      <c r="G21" s="25"/>
      <c r="H21" s="40">
        <v>100</v>
      </c>
      <c r="I21" s="38"/>
    </row>
    <row r="22" spans="1:9" s="29" customFormat="1" ht="12.75">
      <c r="A22" s="38"/>
      <c r="B22" s="19" t="s">
        <v>37</v>
      </c>
      <c r="C22" s="37"/>
      <c r="D22" s="37"/>
      <c r="E22" s="37"/>
      <c r="F22" s="37"/>
      <c r="G22" s="25"/>
      <c r="H22" s="40">
        <v>100</v>
      </c>
      <c r="I22" s="38"/>
    </row>
    <row r="23" spans="1:9" ht="38.25">
      <c r="A23" s="38">
        <v>2</v>
      </c>
      <c r="B23" s="16" t="s">
        <v>216</v>
      </c>
      <c r="C23" s="36">
        <f>SUM(C25:C28)</f>
        <v>1869.244</v>
      </c>
      <c r="D23" s="36">
        <f>SUM(D25:D28)</f>
        <v>1783.329</v>
      </c>
      <c r="E23" s="36">
        <f>D23/C23*100</f>
        <v>95.40375681291474</v>
      </c>
      <c r="F23" s="36">
        <f>SUM(F25:F28)</f>
        <v>1783.329</v>
      </c>
      <c r="G23" s="36">
        <f>F23/C23*100</f>
        <v>95.40375681291474</v>
      </c>
      <c r="H23" s="15"/>
      <c r="I23" s="28"/>
    </row>
    <row r="24" spans="1:9" s="29" customFormat="1" ht="12.75">
      <c r="A24" s="38"/>
      <c r="B24" s="19" t="s">
        <v>5</v>
      </c>
      <c r="C24" s="37">
        <f>D24+E24</f>
        <v>0</v>
      </c>
      <c r="D24" s="37"/>
      <c r="E24" s="36"/>
      <c r="F24" s="37"/>
      <c r="G24" s="36"/>
      <c r="H24" s="19"/>
      <c r="I24" s="19"/>
    </row>
    <row r="25" spans="1:9" s="29" customFormat="1" ht="12.75">
      <c r="A25" s="38"/>
      <c r="B25" s="19" t="s">
        <v>0</v>
      </c>
      <c r="C25" s="37">
        <v>169.244</v>
      </c>
      <c r="D25" s="37">
        <v>83.539</v>
      </c>
      <c r="E25" s="36">
        <f>D25/C25*100</f>
        <v>49.36009548344402</v>
      </c>
      <c r="F25" s="37">
        <v>83.539</v>
      </c>
      <c r="G25" s="36">
        <f>F25/C25*100</f>
        <v>49.36009548344402</v>
      </c>
      <c r="H25" s="19"/>
      <c r="I25" s="19"/>
    </row>
    <row r="26" spans="1:9" s="29" customFormat="1" ht="12.75">
      <c r="A26" s="38"/>
      <c r="B26" s="19" t="s">
        <v>1</v>
      </c>
      <c r="C26" s="37">
        <v>1700</v>
      </c>
      <c r="D26" s="37">
        <v>1699.79</v>
      </c>
      <c r="E26" s="36">
        <f>D26/C26*100</f>
        <v>99.98764705882353</v>
      </c>
      <c r="F26" s="37">
        <v>1699.79</v>
      </c>
      <c r="G26" s="36">
        <f>F26/C26*100</f>
        <v>99.98764705882353</v>
      </c>
      <c r="H26" s="19"/>
      <c r="I26" s="19"/>
    </row>
    <row r="27" spans="1:9" s="29" customFormat="1" ht="12.75">
      <c r="A27" s="38"/>
      <c r="B27" s="19" t="s">
        <v>2</v>
      </c>
      <c r="C27" s="37"/>
      <c r="D27" s="37"/>
      <c r="E27" s="36"/>
      <c r="F27" s="37"/>
      <c r="G27" s="26"/>
      <c r="H27" s="19"/>
      <c r="I27" s="19"/>
    </row>
    <row r="28" spans="1:9" s="29" customFormat="1" ht="12.75">
      <c r="A28" s="38"/>
      <c r="B28" s="19" t="s">
        <v>3</v>
      </c>
      <c r="C28" s="37"/>
      <c r="D28" s="37"/>
      <c r="E28" s="26"/>
      <c r="F28" s="37"/>
      <c r="G28" s="26"/>
      <c r="H28" s="19"/>
      <c r="I28" s="19"/>
    </row>
    <row r="29" spans="1:9" s="29" customFormat="1" ht="12.75">
      <c r="A29" s="38"/>
      <c r="B29" s="19" t="s">
        <v>3</v>
      </c>
      <c r="C29" s="37"/>
      <c r="D29" s="37"/>
      <c r="E29" s="26"/>
      <c r="F29" s="37"/>
      <c r="G29" s="26"/>
      <c r="H29" s="19"/>
      <c r="I29" s="19"/>
    </row>
    <row r="30" spans="1:9" s="29" customFormat="1" ht="12.75">
      <c r="A30" s="38"/>
      <c r="B30" s="19" t="s">
        <v>36</v>
      </c>
      <c r="C30" s="37"/>
      <c r="D30" s="37"/>
      <c r="E30" s="37"/>
      <c r="F30" s="37"/>
      <c r="G30" s="25"/>
      <c r="H30" s="40"/>
      <c r="I30" s="19"/>
    </row>
    <row r="31" spans="1:9" s="29" customFormat="1" ht="78.75">
      <c r="A31" s="38"/>
      <c r="B31" s="19" t="s">
        <v>217</v>
      </c>
      <c r="C31" s="37"/>
      <c r="D31" s="37"/>
      <c r="E31" s="37"/>
      <c r="F31" s="37"/>
      <c r="G31" s="25"/>
      <c r="H31" s="40" t="s">
        <v>218</v>
      </c>
      <c r="I31" s="67">
        <f>H33/H32*100</f>
        <v>100</v>
      </c>
    </row>
    <row r="32" spans="1:9" s="29" customFormat="1" ht="12.75">
      <c r="A32" s="38"/>
      <c r="B32" s="19" t="s">
        <v>95</v>
      </c>
      <c r="C32" s="37"/>
      <c r="D32" s="37"/>
      <c r="E32" s="37"/>
      <c r="F32" s="37"/>
      <c r="G32" s="25"/>
      <c r="H32" s="40">
        <v>80</v>
      </c>
      <c r="I32" s="38"/>
    </row>
    <row r="33" spans="1:9" s="29" customFormat="1" ht="12.75">
      <c r="A33" s="38"/>
      <c r="B33" s="19" t="s">
        <v>37</v>
      </c>
      <c r="C33" s="37"/>
      <c r="D33" s="37"/>
      <c r="E33" s="37"/>
      <c r="F33" s="37"/>
      <c r="G33" s="25"/>
      <c r="H33" s="40">
        <v>80</v>
      </c>
      <c r="I33" s="38"/>
    </row>
    <row r="34" spans="1:9" ht="51">
      <c r="A34" s="38">
        <v>3</v>
      </c>
      <c r="B34" s="16" t="s">
        <v>219</v>
      </c>
      <c r="C34" s="36">
        <f>SUM(C36:C39)</f>
        <v>61044.103</v>
      </c>
      <c r="D34" s="36">
        <f>SUM(D36:D39)</f>
        <v>58748.831</v>
      </c>
      <c r="E34" s="36">
        <f>D34/C34*100</f>
        <v>96.23997751265179</v>
      </c>
      <c r="F34" s="36">
        <f>SUM(F36:F39)</f>
        <v>58748.831</v>
      </c>
      <c r="G34" s="36">
        <f>F34/C34*100</f>
        <v>96.23997751265179</v>
      </c>
      <c r="H34" s="15"/>
      <c r="I34" s="28"/>
    </row>
    <row r="35" spans="1:9" s="29" customFormat="1" ht="12.75">
      <c r="A35" s="38"/>
      <c r="B35" s="19" t="s">
        <v>5</v>
      </c>
      <c r="C35" s="37">
        <f>D35+E35</f>
        <v>0</v>
      </c>
      <c r="D35" s="37"/>
      <c r="E35" s="36"/>
      <c r="F35" s="37"/>
      <c r="G35" s="36"/>
      <c r="H35" s="19"/>
      <c r="I35" s="19"/>
    </row>
    <row r="36" spans="1:9" s="29" customFormat="1" ht="12.75">
      <c r="A36" s="38"/>
      <c r="B36" s="19" t="s">
        <v>0</v>
      </c>
      <c r="C36" s="37">
        <v>19996.873</v>
      </c>
      <c r="D36" s="37">
        <v>17701.625</v>
      </c>
      <c r="E36" s="36">
        <f>D36/C36*100</f>
        <v>88.52196540929175</v>
      </c>
      <c r="F36" s="37">
        <v>17701.625</v>
      </c>
      <c r="G36" s="36">
        <f>F36/C36*100</f>
        <v>88.52196540929175</v>
      </c>
      <c r="H36" s="19"/>
      <c r="I36" s="19"/>
    </row>
    <row r="37" spans="1:9" s="29" customFormat="1" ht="12.75">
      <c r="A37" s="38"/>
      <c r="B37" s="19" t="s">
        <v>1</v>
      </c>
      <c r="C37" s="37">
        <v>41047.23</v>
      </c>
      <c r="D37" s="37">
        <v>41047.206</v>
      </c>
      <c r="E37" s="36">
        <f>D37/C37*100</f>
        <v>99.99994153076833</v>
      </c>
      <c r="F37" s="37">
        <v>41047.206</v>
      </c>
      <c r="G37" s="36">
        <f>F37/C37*100</f>
        <v>99.99994153076833</v>
      </c>
      <c r="H37" s="19"/>
      <c r="I37" s="19"/>
    </row>
    <row r="38" spans="1:9" s="29" customFormat="1" ht="12.75">
      <c r="A38" s="38"/>
      <c r="B38" s="19" t="s">
        <v>2</v>
      </c>
      <c r="C38" s="37"/>
      <c r="D38" s="37"/>
      <c r="E38" s="26"/>
      <c r="F38" s="37"/>
      <c r="G38" s="26"/>
      <c r="H38" s="19"/>
      <c r="I38" s="19"/>
    </row>
    <row r="39" spans="1:9" s="29" customFormat="1" ht="12.75">
      <c r="A39" s="38"/>
      <c r="B39" s="19" t="s">
        <v>3</v>
      </c>
      <c r="C39" s="37"/>
      <c r="D39" s="37"/>
      <c r="E39" s="26"/>
      <c r="F39" s="37"/>
      <c r="G39" s="26"/>
      <c r="H39" s="19"/>
      <c r="I39" s="19"/>
    </row>
    <row r="40" spans="1:9" s="29" customFormat="1" ht="12.75">
      <c r="A40" s="38"/>
      <c r="B40" s="19" t="s">
        <v>3</v>
      </c>
      <c r="C40" s="37"/>
      <c r="D40" s="37"/>
      <c r="E40" s="26"/>
      <c r="F40" s="37"/>
      <c r="G40" s="26"/>
      <c r="H40" s="19"/>
      <c r="I40" s="19"/>
    </row>
    <row r="41" spans="1:9" s="29" customFormat="1" ht="12.75">
      <c r="A41" s="38"/>
      <c r="B41" s="19" t="s">
        <v>36</v>
      </c>
      <c r="C41" s="37"/>
      <c r="D41" s="37"/>
      <c r="E41" s="37"/>
      <c r="F41" s="37"/>
      <c r="G41" s="25"/>
      <c r="H41" s="40"/>
      <c r="I41" s="19"/>
    </row>
    <row r="42" spans="1:9" s="29" customFormat="1" ht="51">
      <c r="A42" s="38"/>
      <c r="B42" s="19" t="s">
        <v>220</v>
      </c>
      <c r="C42" s="37"/>
      <c r="D42" s="37"/>
      <c r="E42" s="37"/>
      <c r="F42" s="37"/>
      <c r="G42" s="25"/>
      <c r="H42" s="40" t="s">
        <v>141</v>
      </c>
      <c r="I42" s="67">
        <f>H44/H43*100</f>
        <v>100</v>
      </c>
    </row>
    <row r="43" spans="1:9" s="29" customFormat="1" ht="12.75">
      <c r="A43" s="38"/>
      <c r="B43" s="19" t="s">
        <v>95</v>
      </c>
      <c r="C43" s="37"/>
      <c r="D43" s="37"/>
      <c r="E43" s="37"/>
      <c r="F43" s="37"/>
      <c r="G43" s="25"/>
      <c r="H43" s="40">
        <v>80</v>
      </c>
      <c r="I43" s="38"/>
    </row>
    <row r="44" spans="1:9" s="29" customFormat="1" ht="12.75">
      <c r="A44" s="38"/>
      <c r="B44" s="19" t="s">
        <v>37</v>
      </c>
      <c r="C44" s="37"/>
      <c r="D44" s="37"/>
      <c r="E44" s="37"/>
      <c r="F44" s="37"/>
      <c r="G44" s="25"/>
      <c r="H44" s="40">
        <v>80</v>
      </c>
      <c r="I44" s="38"/>
    </row>
    <row r="45" spans="1:9" ht="60" customHeight="1">
      <c r="A45" s="38">
        <v>4</v>
      </c>
      <c r="B45" s="16" t="s">
        <v>221</v>
      </c>
      <c r="C45" s="36">
        <f>SUM(C47:C50)</f>
        <v>5383.998</v>
      </c>
      <c r="D45" s="36">
        <f>SUM(D47:D50)</f>
        <v>4298.564</v>
      </c>
      <c r="E45" s="36">
        <f>D45/C45*100</f>
        <v>79.83962846940138</v>
      </c>
      <c r="F45" s="36">
        <f>SUM(F47:F50)</f>
        <v>4298.564</v>
      </c>
      <c r="G45" s="36">
        <f>F45/C45*100</f>
        <v>79.83962846940138</v>
      </c>
      <c r="H45" s="15"/>
      <c r="I45" s="28"/>
    </row>
    <row r="46" spans="1:9" s="29" customFormat="1" ht="12.75">
      <c r="A46" s="38"/>
      <c r="B46" s="19" t="s">
        <v>5</v>
      </c>
      <c r="C46" s="37">
        <f>D46+E46</f>
        <v>0</v>
      </c>
      <c r="D46" s="37"/>
      <c r="E46" s="36"/>
      <c r="F46" s="37"/>
      <c r="G46" s="36"/>
      <c r="H46" s="19"/>
      <c r="I46" s="19"/>
    </row>
    <row r="47" spans="1:9" s="29" customFormat="1" ht="12.75">
      <c r="A47" s="38"/>
      <c r="B47" s="19" t="s">
        <v>0</v>
      </c>
      <c r="C47" s="37">
        <v>3279.798</v>
      </c>
      <c r="D47" s="37">
        <v>2194.364</v>
      </c>
      <c r="E47" s="36">
        <f>D47/C47*100</f>
        <v>66.90546186076094</v>
      </c>
      <c r="F47" s="37">
        <v>2194.364</v>
      </c>
      <c r="G47" s="36">
        <f>F47/C47*100</f>
        <v>66.90546186076094</v>
      </c>
      <c r="H47" s="19"/>
      <c r="I47" s="19"/>
    </row>
    <row r="48" spans="1:9" s="29" customFormat="1" ht="12.75">
      <c r="A48" s="38"/>
      <c r="B48" s="19" t="s">
        <v>1</v>
      </c>
      <c r="C48" s="37">
        <v>2104.2</v>
      </c>
      <c r="D48" s="37">
        <v>2104.2</v>
      </c>
      <c r="E48" s="36">
        <f>D48/C48*100</f>
        <v>100</v>
      </c>
      <c r="F48" s="37">
        <v>2104.2</v>
      </c>
      <c r="G48" s="36">
        <f>F48/C48*100</f>
        <v>100</v>
      </c>
      <c r="H48" s="19"/>
      <c r="I48" s="19"/>
    </row>
    <row r="49" spans="1:9" s="29" customFormat="1" ht="12.75">
      <c r="A49" s="38"/>
      <c r="B49" s="19" t="s">
        <v>2</v>
      </c>
      <c r="C49" s="37"/>
      <c r="D49" s="37"/>
      <c r="E49" s="26"/>
      <c r="F49" s="37"/>
      <c r="G49" s="26"/>
      <c r="H49" s="19"/>
      <c r="I49" s="19"/>
    </row>
    <row r="50" spans="1:9" s="29" customFormat="1" ht="12.75">
      <c r="A50" s="38"/>
      <c r="B50" s="19" t="s">
        <v>3</v>
      </c>
      <c r="C50" s="37"/>
      <c r="D50" s="37"/>
      <c r="E50" s="26"/>
      <c r="F50" s="37"/>
      <c r="G50" s="26"/>
      <c r="H50" s="19"/>
      <c r="I50" s="19"/>
    </row>
    <row r="51" spans="1:9" s="29" customFormat="1" ht="12.75">
      <c r="A51" s="38"/>
      <c r="B51" s="19" t="s">
        <v>3</v>
      </c>
      <c r="C51" s="37"/>
      <c r="D51" s="37"/>
      <c r="E51" s="26"/>
      <c r="F51" s="37"/>
      <c r="G51" s="26"/>
      <c r="H51" s="19"/>
      <c r="I51" s="19"/>
    </row>
    <row r="52" spans="1:9" s="29" customFormat="1" ht="12.75">
      <c r="A52" s="38"/>
      <c r="B52" s="19" t="s">
        <v>36</v>
      </c>
      <c r="C52" s="37"/>
      <c r="D52" s="37"/>
      <c r="E52" s="37"/>
      <c r="F52" s="37"/>
      <c r="G52" s="25"/>
      <c r="H52" s="40"/>
      <c r="I52" s="19"/>
    </row>
    <row r="53" spans="1:9" s="29" customFormat="1" ht="38.25">
      <c r="A53" s="38"/>
      <c r="B53" s="19" t="s">
        <v>222</v>
      </c>
      <c r="C53" s="37"/>
      <c r="D53" s="37"/>
      <c r="E53" s="37"/>
      <c r="F53" s="37"/>
      <c r="G53" s="25"/>
      <c r="H53" s="40" t="s">
        <v>141</v>
      </c>
      <c r="I53" s="67">
        <f>H55/H54*100</f>
        <v>100</v>
      </c>
    </row>
    <row r="54" spans="1:9" s="29" customFormat="1" ht="12.75">
      <c r="A54" s="38"/>
      <c r="B54" s="19" t="s">
        <v>95</v>
      </c>
      <c r="C54" s="37"/>
      <c r="D54" s="37"/>
      <c r="E54" s="37"/>
      <c r="F54" s="37"/>
      <c r="G54" s="25"/>
      <c r="H54" s="40">
        <v>100</v>
      </c>
      <c r="I54" s="38"/>
    </row>
    <row r="55" spans="1:9" s="29" customFormat="1" ht="12.75">
      <c r="A55" s="38"/>
      <c r="B55" s="19" t="s">
        <v>37</v>
      </c>
      <c r="C55" s="37"/>
      <c r="D55" s="37"/>
      <c r="E55" s="37"/>
      <c r="F55" s="37"/>
      <c r="G55" s="25"/>
      <c r="H55" s="40">
        <v>100</v>
      </c>
      <c r="I55" s="38"/>
    </row>
    <row r="56" spans="1:9" ht="38.25">
      <c r="A56" s="38">
        <v>5</v>
      </c>
      <c r="B56" s="16" t="s">
        <v>216</v>
      </c>
      <c r="C56" s="36">
        <f>SUM(C58:C61)</f>
        <v>2923.46</v>
      </c>
      <c r="D56" s="36">
        <f>SUM(D58:D61)</f>
        <v>2587.529</v>
      </c>
      <c r="E56" s="36">
        <f>D56/C56*100</f>
        <v>88.5091295930165</v>
      </c>
      <c r="F56" s="36">
        <f>SUM(F58:F61)</f>
        <v>2587.529</v>
      </c>
      <c r="G56" s="36">
        <f>F56/C56*100</f>
        <v>88.5091295930165</v>
      </c>
      <c r="H56" s="15"/>
      <c r="I56" s="28"/>
    </row>
    <row r="57" spans="1:9" s="29" customFormat="1" ht="12.75">
      <c r="A57" s="38"/>
      <c r="B57" s="19" t="s">
        <v>5</v>
      </c>
      <c r="C57" s="37">
        <f>D57+E57</f>
        <v>0</v>
      </c>
      <c r="D57" s="37"/>
      <c r="E57" s="36"/>
      <c r="F57" s="37"/>
      <c r="G57" s="36"/>
      <c r="H57" s="19"/>
      <c r="I57" s="19"/>
    </row>
    <row r="58" spans="1:9" s="29" customFormat="1" ht="12.75">
      <c r="A58" s="38"/>
      <c r="B58" s="19" t="s">
        <v>0</v>
      </c>
      <c r="C58" s="37">
        <v>843.96</v>
      </c>
      <c r="D58" s="37">
        <v>537.709</v>
      </c>
      <c r="E58" s="36">
        <f>D58/C58*100</f>
        <v>63.71261671169249</v>
      </c>
      <c r="F58" s="37">
        <v>537.709</v>
      </c>
      <c r="G58" s="36">
        <f>F58/C58*100</f>
        <v>63.71261671169249</v>
      </c>
      <c r="H58" s="19"/>
      <c r="I58" s="19"/>
    </row>
    <row r="59" spans="1:9" s="29" customFormat="1" ht="12.75">
      <c r="A59" s="38"/>
      <c r="B59" s="19" t="s">
        <v>1</v>
      </c>
      <c r="C59" s="37">
        <v>2079.5</v>
      </c>
      <c r="D59" s="37">
        <v>2049.82</v>
      </c>
      <c r="E59" s="36">
        <f>D59/C59*100</f>
        <v>98.57273383024766</v>
      </c>
      <c r="F59" s="37">
        <v>2049.82</v>
      </c>
      <c r="G59" s="36">
        <f>F59/C59*100</f>
        <v>98.57273383024766</v>
      </c>
      <c r="H59" s="19"/>
      <c r="I59" s="19"/>
    </row>
    <row r="60" spans="1:9" s="29" customFormat="1" ht="12.75">
      <c r="A60" s="38"/>
      <c r="B60" s="19" t="s">
        <v>2</v>
      </c>
      <c r="C60" s="37"/>
      <c r="D60" s="37"/>
      <c r="E60" s="26"/>
      <c r="F60" s="37"/>
      <c r="G60" s="26"/>
      <c r="H60" s="19"/>
      <c r="I60" s="19"/>
    </row>
    <row r="61" spans="1:9" s="29" customFormat="1" ht="12.75">
      <c r="A61" s="38"/>
      <c r="B61" s="19" t="s">
        <v>3</v>
      </c>
      <c r="C61" s="37"/>
      <c r="D61" s="37"/>
      <c r="E61" s="26"/>
      <c r="F61" s="37"/>
      <c r="G61" s="26"/>
      <c r="H61" s="19"/>
      <c r="I61" s="19"/>
    </row>
    <row r="62" spans="1:9" s="29" customFormat="1" ht="12.75">
      <c r="A62" s="38"/>
      <c r="B62" s="19" t="s">
        <v>3</v>
      </c>
      <c r="C62" s="37"/>
      <c r="D62" s="37"/>
      <c r="E62" s="26"/>
      <c r="F62" s="37"/>
      <c r="G62" s="26"/>
      <c r="H62" s="19"/>
      <c r="I62" s="19"/>
    </row>
    <row r="63" spans="1:9" s="29" customFormat="1" ht="12.75">
      <c r="A63" s="38"/>
      <c r="B63" s="19" t="s">
        <v>36</v>
      </c>
      <c r="C63" s="37"/>
      <c r="D63" s="37"/>
      <c r="E63" s="37"/>
      <c r="F63" s="37"/>
      <c r="G63" s="25"/>
      <c r="H63" s="40"/>
      <c r="I63" s="19"/>
    </row>
    <row r="64" spans="1:9" s="29" customFormat="1" ht="38.25">
      <c r="A64" s="38"/>
      <c r="B64" s="19" t="s">
        <v>223</v>
      </c>
      <c r="C64" s="37"/>
      <c r="D64" s="37"/>
      <c r="E64" s="37"/>
      <c r="F64" s="37"/>
      <c r="G64" s="25"/>
      <c r="H64" s="40" t="s">
        <v>224</v>
      </c>
      <c r="I64" s="19">
        <v>100</v>
      </c>
    </row>
    <row r="65" spans="1:9" s="29" customFormat="1" ht="12.75">
      <c r="A65" s="38"/>
      <c r="B65" s="19" t="s">
        <v>95</v>
      </c>
      <c r="C65" s="37"/>
      <c r="D65" s="37"/>
      <c r="E65" s="37"/>
      <c r="F65" s="37"/>
      <c r="G65" s="25"/>
      <c r="H65" s="40">
        <v>100</v>
      </c>
      <c r="I65" s="38"/>
    </row>
    <row r="66" spans="1:9" s="29" customFormat="1" ht="12.75">
      <c r="A66" s="38"/>
      <c r="B66" s="19" t="s">
        <v>37</v>
      </c>
      <c r="C66" s="37"/>
      <c r="D66" s="37"/>
      <c r="E66" s="37"/>
      <c r="F66" s="37"/>
      <c r="G66" s="25"/>
      <c r="H66" s="40">
        <v>100</v>
      </c>
      <c r="I66" s="38"/>
    </row>
    <row r="67" spans="1:9" ht="51">
      <c r="A67" s="38">
        <v>6</v>
      </c>
      <c r="B67" s="16" t="s">
        <v>225</v>
      </c>
      <c r="C67" s="36">
        <f>SUM(C69:C72)</f>
        <v>5340.9</v>
      </c>
      <c r="D67" s="36">
        <f>SUM(D69:D72)</f>
        <v>4771.089</v>
      </c>
      <c r="E67" s="36">
        <f>D67/C67*100</f>
        <v>89.33118013817896</v>
      </c>
      <c r="F67" s="36">
        <f>SUM(F69:F72)</f>
        <v>4771.089</v>
      </c>
      <c r="G67" s="36">
        <f>F67/C67*100</f>
        <v>89.33118013817896</v>
      </c>
      <c r="H67" s="15"/>
      <c r="I67" s="28"/>
    </row>
    <row r="68" spans="1:9" s="29" customFormat="1" ht="12.75">
      <c r="A68" s="38"/>
      <c r="B68" s="19" t="s">
        <v>5</v>
      </c>
      <c r="C68" s="37">
        <f>D68+E68</f>
        <v>0</v>
      </c>
      <c r="D68" s="37"/>
      <c r="E68" s="36"/>
      <c r="F68" s="37"/>
      <c r="G68" s="36"/>
      <c r="H68" s="19"/>
      <c r="I68" s="19"/>
    </row>
    <row r="69" spans="1:9" s="29" customFormat="1" ht="12.75">
      <c r="A69" s="38"/>
      <c r="B69" s="19" t="s">
        <v>0</v>
      </c>
      <c r="C69" s="37">
        <v>5340.9</v>
      </c>
      <c r="D69" s="37">
        <v>4771.089</v>
      </c>
      <c r="E69" s="36">
        <f>D69/C69*100</f>
        <v>89.33118013817896</v>
      </c>
      <c r="F69" s="37">
        <v>4771.089</v>
      </c>
      <c r="G69" s="36">
        <f>F69/C69*100</f>
        <v>89.33118013817896</v>
      </c>
      <c r="H69" s="19"/>
      <c r="I69" s="19"/>
    </row>
    <row r="70" spans="1:9" s="29" customFormat="1" ht="12.75">
      <c r="A70" s="38"/>
      <c r="B70" s="19" t="s">
        <v>1</v>
      </c>
      <c r="C70" s="37"/>
      <c r="D70" s="37"/>
      <c r="E70" s="36" t="e">
        <f>D70/C70*100</f>
        <v>#DIV/0!</v>
      </c>
      <c r="F70" s="37"/>
      <c r="G70" s="36" t="e">
        <f>F70/C70*100</f>
        <v>#DIV/0!</v>
      </c>
      <c r="H70" s="19"/>
      <c r="I70" s="19"/>
    </row>
    <row r="71" spans="1:9" s="29" customFormat="1" ht="12.75">
      <c r="A71" s="38"/>
      <c r="B71" s="19" t="s">
        <v>2</v>
      </c>
      <c r="C71" s="37"/>
      <c r="D71" s="37"/>
      <c r="E71" s="26"/>
      <c r="F71" s="37"/>
      <c r="G71" s="26"/>
      <c r="H71" s="19"/>
      <c r="I71" s="19"/>
    </row>
    <row r="72" spans="1:9" s="29" customFormat="1" ht="12.75">
      <c r="A72" s="38"/>
      <c r="B72" s="19" t="s">
        <v>3</v>
      </c>
      <c r="C72" s="37"/>
      <c r="D72" s="37"/>
      <c r="E72" s="26"/>
      <c r="F72" s="37"/>
      <c r="G72" s="26"/>
      <c r="H72" s="19"/>
      <c r="I72" s="19"/>
    </row>
    <row r="73" spans="1:9" s="29" customFormat="1" ht="12.75">
      <c r="A73" s="38"/>
      <c r="B73" s="19" t="s">
        <v>3</v>
      </c>
      <c r="C73" s="37"/>
      <c r="D73" s="37"/>
      <c r="E73" s="26"/>
      <c r="F73" s="37"/>
      <c r="G73" s="26"/>
      <c r="H73" s="19"/>
      <c r="I73" s="19"/>
    </row>
    <row r="74" spans="1:9" s="29" customFormat="1" ht="12.75">
      <c r="A74" s="38"/>
      <c r="B74" s="19" t="s">
        <v>36</v>
      </c>
      <c r="C74" s="37"/>
      <c r="D74" s="37"/>
      <c r="E74" s="37"/>
      <c r="F74" s="37"/>
      <c r="G74" s="25"/>
      <c r="H74" s="40"/>
      <c r="I74" s="19"/>
    </row>
    <row r="75" spans="1:9" s="29" customFormat="1" ht="38.25">
      <c r="A75" s="38"/>
      <c r="B75" s="19" t="s">
        <v>226</v>
      </c>
      <c r="C75" s="37"/>
      <c r="D75" s="37"/>
      <c r="E75" s="37"/>
      <c r="F75" s="37"/>
      <c r="G75" s="25"/>
      <c r="H75" s="40" t="s">
        <v>227</v>
      </c>
      <c r="I75" s="19">
        <v>100</v>
      </c>
    </row>
    <row r="76" spans="1:9" s="29" customFormat="1" ht="12.75">
      <c r="A76" s="38"/>
      <c r="B76" s="19" t="s">
        <v>95</v>
      </c>
      <c r="C76" s="37"/>
      <c r="D76" s="37"/>
      <c r="E76" s="37"/>
      <c r="F76" s="37"/>
      <c r="G76" s="25"/>
      <c r="H76" s="40">
        <v>78</v>
      </c>
      <c r="I76" s="38"/>
    </row>
    <row r="77" spans="1:9" s="29" customFormat="1" ht="12.75">
      <c r="A77" s="38"/>
      <c r="B77" s="19" t="s">
        <v>37</v>
      </c>
      <c r="C77" s="37"/>
      <c r="D77" s="37"/>
      <c r="E77" s="37"/>
      <c r="F77" s="37"/>
      <c r="G77" s="25"/>
      <c r="H77" s="40">
        <v>78</v>
      </c>
      <c r="I77" s="38"/>
    </row>
    <row r="78" spans="1:9" ht="38.25">
      <c r="A78" s="38">
        <v>7</v>
      </c>
      <c r="B78" s="16" t="s">
        <v>216</v>
      </c>
      <c r="C78" s="36">
        <f>SUM(C80:C83)</f>
        <v>4504.9490000000005</v>
      </c>
      <c r="D78" s="36">
        <f>SUM(D80:D83)</f>
        <v>4285.337</v>
      </c>
      <c r="E78" s="36">
        <f>D78/C78*100</f>
        <v>95.12509464591054</v>
      </c>
      <c r="F78" s="36">
        <f>SUM(F80:F83)</f>
        <v>4285.337</v>
      </c>
      <c r="G78" s="36">
        <f>F78/C78*100</f>
        <v>95.12509464591054</v>
      </c>
      <c r="H78" s="15"/>
      <c r="I78" s="28"/>
    </row>
    <row r="79" spans="1:9" s="29" customFormat="1" ht="12.75">
      <c r="A79" s="38"/>
      <c r="B79" s="19" t="s">
        <v>5</v>
      </c>
      <c r="C79" s="37">
        <f>D79+E79</f>
        <v>0</v>
      </c>
      <c r="D79" s="37"/>
      <c r="E79" s="36"/>
      <c r="F79" s="37"/>
      <c r="G79" s="36"/>
      <c r="H79" s="19"/>
      <c r="I79" s="19"/>
    </row>
    <row r="80" spans="1:9" s="29" customFormat="1" ht="12.75">
      <c r="A80" s="38"/>
      <c r="B80" s="19" t="s">
        <v>0</v>
      </c>
      <c r="C80" s="37">
        <v>688</v>
      </c>
      <c r="D80" s="37">
        <v>478.062</v>
      </c>
      <c r="E80" s="36">
        <f>D80/C80*100</f>
        <v>69.48575581395349</v>
      </c>
      <c r="F80" s="37">
        <v>478.062</v>
      </c>
      <c r="G80" s="36">
        <f>F80/C80*100</f>
        <v>69.48575581395349</v>
      </c>
      <c r="H80" s="19"/>
      <c r="I80" s="19"/>
    </row>
    <row r="81" spans="1:9" s="29" customFormat="1" ht="12.75">
      <c r="A81" s="38"/>
      <c r="B81" s="19" t="s">
        <v>1</v>
      </c>
      <c r="C81" s="37">
        <v>3816.949</v>
      </c>
      <c r="D81" s="37">
        <v>3807.275</v>
      </c>
      <c r="E81" s="36">
        <f>D81/C81*100</f>
        <v>99.74655149964016</v>
      </c>
      <c r="F81" s="37">
        <v>3807.275</v>
      </c>
      <c r="G81" s="36">
        <f>F81/C81*100</f>
        <v>99.74655149964016</v>
      </c>
      <c r="H81" s="19"/>
      <c r="I81" s="19"/>
    </row>
    <row r="82" spans="1:9" s="29" customFormat="1" ht="12.75">
      <c r="A82" s="38"/>
      <c r="B82" s="19" t="s">
        <v>2</v>
      </c>
      <c r="C82" s="37"/>
      <c r="D82" s="37"/>
      <c r="E82" s="36"/>
      <c r="F82" s="37"/>
      <c r="G82" s="36"/>
      <c r="H82" s="19"/>
      <c r="I82" s="19"/>
    </row>
    <row r="83" spans="1:9" s="29" customFormat="1" ht="12.75">
      <c r="A83" s="38"/>
      <c r="B83" s="19" t="s">
        <v>3</v>
      </c>
      <c r="C83" s="37"/>
      <c r="D83" s="37"/>
      <c r="E83" s="36" t="e">
        <f>D83/C83*100</f>
        <v>#DIV/0!</v>
      </c>
      <c r="F83" s="37"/>
      <c r="G83" s="36" t="e">
        <f>F83/C83*100</f>
        <v>#DIV/0!</v>
      </c>
      <c r="H83" s="19"/>
      <c r="I83" s="19"/>
    </row>
    <row r="84" spans="1:9" s="29" customFormat="1" ht="12.75">
      <c r="A84" s="38"/>
      <c r="B84" s="19" t="s">
        <v>3</v>
      </c>
      <c r="C84" s="37"/>
      <c r="D84" s="37"/>
      <c r="E84" s="36"/>
      <c r="F84" s="37"/>
      <c r="G84" s="26"/>
      <c r="H84" s="19"/>
      <c r="I84" s="19"/>
    </row>
    <row r="85" spans="1:9" s="29" customFormat="1" ht="12.75">
      <c r="A85" s="38"/>
      <c r="B85" s="19" t="s">
        <v>36</v>
      </c>
      <c r="C85" s="37"/>
      <c r="D85" s="37"/>
      <c r="E85" s="37"/>
      <c r="F85" s="37"/>
      <c r="G85" s="25"/>
      <c r="H85" s="40"/>
      <c r="I85" s="19"/>
    </row>
    <row r="86" spans="1:9" s="29" customFormat="1" ht="59.25" customHeight="1">
      <c r="A86" s="38"/>
      <c r="B86" s="19" t="s">
        <v>223</v>
      </c>
      <c r="C86" s="37"/>
      <c r="D86" s="37"/>
      <c r="E86" s="37"/>
      <c r="F86" s="37"/>
      <c r="G86" s="25"/>
      <c r="H86" s="40" t="s">
        <v>228</v>
      </c>
      <c r="I86" s="19">
        <v>100</v>
      </c>
    </row>
    <row r="87" spans="1:9" s="29" customFormat="1" ht="12.75">
      <c r="A87" s="38"/>
      <c r="B87" s="19" t="s">
        <v>95</v>
      </c>
      <c r="C87" s="37"/>
      <c r="D87" s="37"/>
      <c r="E87" s="37"/>
      <c r="F87" s="37"/>
      <c r="G87" s="25"/>
      <c r="H87" s="40">
        <v>78</v>
      </c>
      <c r="I87" s="38"/>
    </row>
    <row r="88" spans="1:9" s="29" customFormat="1" ht="12.75">
      <c r="A88" s="38"/>
      <c r="B88" s="19" t="s">
        <v>37</v>
      </c>
      <c r="C88" s="37"/>
      <c r="D88" s="37"/>
      <c r="E88" s="37"/>
      <c r="F88" s="37"/>
      <c r="G88" s="25"/>
      <c r="H88" s="40">
        <v>78</v>
      </c>
      <c r="I88" s="38"/>
    </row>
    <row r="89" spans="1:9" ht="38.25">
      <c r="A89" s="38">
        <v>8</v>
      </c>
      <c r="B89" s="16" t="s">
        <v>229</v>
      </c>
      <c r="C89" s="36">
        <f>SUM(C91:C94)</f>
        <v>300</v>
      </c>
      <c r="D89" s="36">
        <f>SUM(D91:D94)</f>
        <v>300</v>
      </c>
      <c r="E89" s="36">
        <f>D89/C89*100</f>
        <v>100</v>
      </c>
      <c r="F89" s="36">
        <f>SUM(F91:F94)</f>
        <v>300</v>
      </c>
      <c r="G89" s="36">
        <f>F89/C89*100</f>
        <v>100</v>
      </c>
      <c r="H89" s="15"/>
      <c r="I89" s="28"/>
    </row>
    <row r="90" spans="1:9" s="29" customFormat="1" ht="12.75">
      <c r="A90" s="38"/>
      <c r="B90" s="19" t="s">
        <v>5</v>
      </c>
      <c r="C90" s="37">
        <f>D90+E90</f>
        <v>0</v>
      </c>
      <c r="D90" s="37"/>
      <c r="E90" s="36"/>
      <c r="F90" s="37"/>
      <c r="G90" s="36"/>
      <c r="H90" s="19"/>
      <c r="I90" s="19"/>
    </row>
    <row r="91" spans="1:9" s="29" customFormat="1" ht="12.75">
      <c r="A91" s="38"/>
      <c r="B91" s="19" t="s">
        <v>0</v>
      </c>
      <c r="C91" s="37">
        <v>300</v>
      </c>
      <c r="D91" s="37">
        <v>300</v>
      </c>
      <c r="E91" s="36">
        <f>D91/C91*100</f>
        <v>100</v>
      </c>
      <c r="F91" s="37">
        <v>300</v>
      </c>
      <c r="G91" s="36">
        <f>F91/C91*100</f>
        <v>100</v>
      </c>
      <c r="H91" s="19"/>
      <c r="I91" s="19"/>
    </row>
    <row r="92" spans="1:9" s="29" customFormat="1" ht="12.75">
      <c r="A92" s="38"/>
      <c r="B92" s="19" t="s">
        <v>1</v>
      </c>
      <c r="C92" s="37"/>
      <c r="D92" s="37"/>
      <c r="E92" s="36"/>
      <c r="F92" s="37"/>
      <c r="G92" s="36"/>
      <c r="H92" s="19"/>
      <c r="I92" s="19"/>
    </row>
    <row r="93" spans="1:9" s="29" customFormat="1" ht="12.75">
      <c r="A93" s="38"/>
      <c r="B93" s="19" t="s">
        <v>2</v>
      </c>
      <c r="C93" s="37"/>
      <c r="D93" s="37"/>
      <c r="E93" s="26"/>
      <c r="F93" s="37"/>
      <c r="G93" s="26"/>
      <c r="H93" s="19"/>
      <c r="I93" s="19"/>
    </row>
    <row r="94" spans="1:9" s="29" customFormat="1" ht="12.75">
      <c r="A94" s="38"/>
      <c r="B94" s="19" t="s">
        <v>3</v>
      </c>
      <c r="C94" s="37"/>
      <c r="D94" s="37"/>
      <c r="E94" s="26" t="e">
        <f>D94/C94*100</f>
        <v>#DIV/0!</v>
      </c>
      <c r="F94" s="37"/>
      <c r="G94" s="36" t="e">
        <f>F94/C94*100</f>
        <v>#DIV/0!</v>
      </c>
      <c r="H94" s="19"/>
      <c r="I94" s="19"/>
    </row>
    <row r="95" spans="1:9" s="29" customFormat="1" ht="12.75">
      <c r="A95" s="38"/>
      <c r="B95" s="19" t="s">
        <v>3</v>
      </c>
      <c r="C95" s="37"/>
      <c r="D95" s="37"/>
      <c r="E95" s="26"/>
      <c r="F95" s="37"/>
      <c r="G95" s="26"/>
      <c r="H95" s="19"/>
      <c r="I95" s="19"/>
    </row>
    <row r="96" spans="1:9" s="29" customFormat="1" ht="12.75">
      <c r="A96" s="38"/>
      <c r="B96" s="19" t="s">
        <v>36</v>
      </c>
      <c r="C96" s="37"/>
      <c r="D96" s="37"/>
      <c r="E96" s="37"/>
      <c r="F96" s="37"/>
      <c r="G96" s="25"/>
      <c r="H96" s="40"/>
      <c r="I96" s="19"/>
    </row>
    <row r="97" spans="1:9" s="29" customFormat="1" ht="83.25" customHeight="1">
      <c r="A97" s="38"/>
      <c r="B97" s="19" t="s">
        <v>230</v>
      </c>
      <c r="C97" s="37"/>
      <c r="D97" s="37"/>
      <c r="E97" s="37"/>
      <c r="F97" s="37"/>
      <c r="G97" s="25"/>
      <c r="H97" s="40" t="s">
        <v>141</v>
      </c>
      <c r="I97" s="19">
        <v>100</v>
      </c>
    </row>
    <row r="98" spans="1:9" s="29" customFormat="1" ht="12.75">
      <c r="A98" s="38"/>
      <c r="B98" s="19" t="s">
        <v>95</v>
      </c>
      <c r="C98" s="37"/>
      <c r="D98" s="37"/>
      <c r="E98" s="37"/>
      <c r="F98" s="37"/>
      <c r="G98" s="25"/>
      <c r="H98" s="40">
        <v>14</v>
      </c>
      <c r="I98" s="38"/>
    </row>
    <row r="99" spans="1:9" s="29" customFormat="1" ht="12.75">
      <c r="A99" s="38"/>
      <c r="B99" s="19" t="s">
        <v>37</v>
      </c>
      <c r="C99" s="37"/>
      <c r="D99" s="37"/>
      <c r="E99" s="37"/>
      <c r="F99" s="37"/>
      <c r="G99" s="25"/>
      <c r="H99" s="40">
        <v>14</v>
      </c>
      <c r="I99" s="38"/>
    </row>
  </sheetData>
  <sheetProtection/>
  <mergeCells count="8">
    <mergeCell ref="A1:I1"/>
    <mergeCell ref="A3:A4"/>
    <mergeCell ref="B3:B4"/>
    <mergeCell ref="C3:C4"/>
    <mergeCell ref="D3:E3"/>
    <mergeCell ref="F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8.625" style="43" customWidth="1"/>
    <col min="2" max="2" width="40.375" style="12" customWidth="1"/>
    <col min="3" max="3" width="18.375" style="12" customWidth="1"/>
    <col min="4" max="4" width="14.25390625" style="12" customWidth="1"/>
    <col min="5" max="5" width="13.875" style="12" customWidth="1"/>
    <col min="6" max="6" width="11.25390625" style="12" customWidth="1"/>
    <col min="7" max="7" width="11.625" style="12" customWidth="1"/>
    <col min="8" max="8" width="17.875" style="29" customWidth="1"/>
    <col min="9" max="9" width="14.875" style="12" customWidth="1"/>
    <col min="10" max="16384" width="9.125" style="12" customWidth="1"/>
  </cols>
  <sheetData>
    <row r="1" spans="1:9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</row>
    <row r="2" spans="2:8" ht="15.75">
      <c r="B2" s="23"/>
      <c r="C2" s="23"/>
      <c r="D2" s="23"/>
      <c r="E2" s="23"/>
      <c r="F2" s="23"/>
      <c r="G2" s="23"/>
      <c r="H2" s="30"/>
    </row>
    <row r="3" spans="1:9" s="23" customFormat="1" ht="55.5" customHeight="1">
      <c r="A3" s="81" t="s">
        <v>26</v>
      </c>
      <c r="B3" s="81" t="s">
        <v>27</v>
      </c>
      <c r="C3" s="81" t="s">
        <v>28</v>
      </c>
      <c r="D3" s="82" t="s">
        <v>29</v>
      </c>
      <c r="E3" s="83"/>
      <c r="F3" s="81" t="s">
        <v>30</v>
      </c>
      <c r="G3" s="81"/>
      <c r="H3" s="81" t="s">
        <v>32</v>
      </c>
      <c r="I3" s="81" t="s">
        <v>33</v>
      </c>
    </row>
    <row r="4" spans="1:9" s="14" customFormat="1" ht="55.5" customHeight="1">
      <c r="A4" s="81"/>
      <c r="B4" s="81"/>
      <c r="C4" s="81"/>
      <c r="D4" s="24" t="s">
        <v>34</v>
      </c>
      <c r="E4" s="24" t="s">
        <v>31</v>
      </c>
      <c r="F4" s="24" t="s">
        <v>34</v>
      </c>
      <c r="G4" s="24" t="s">
        <v>31</v>
      </c>
      <c r="H4" s="81"/>
      <c r="I4" s="81"/>
    </row>
    <row r="5" spans="1:9" s="20" customFormat="1" ht="56.25" customHeight="1">
      <c r="A5" s="38"/>
      <c r="B5" s="13" t="s">
        <v>231</v>
      </c>
      <c r="C5" s="36">
        <f>C7+C8+C9+C10</f>
        <v>2100.1</v>
      </c>
      <c r="D5" s="36">
        <f>D7+D8+D9+D10</f>
        <v>2100.1</v>
      </c>
      <c r="E5" s="25">
        <f>D5/C5*100</f>
        <v>100</v>
      </c>
      <c r="F5" s="36">
        <f>F7+F8+F9+F10</f>
        <v>2100.1</v>
      </c>
      <c r="G5" s="18">
        <v>100</v>
      </c>
      <c r="H5" s="19"/>
      <c r="I5" s="13"/>
    </row>
    <row r="6" spans="1:9" s="29" customFormat="1" ht="12.75">
      <c r="A6" s="38"/>
      <c r="B6" s="19" t="s">
        <v>4</v>
      </c>
      <c r="C6" s="36"/>
      <c r="D6" s="36"/>
      <c r="E6" s="25"/>
      <c r="F6" s="36"/>
      <c r="G6" s="25"/>
      <c r="H6" s="19"/>
      <c r="I6" s="19"/>
    </row>
    <row r="7" spans="1:9" s="29" customFormat="1" ht="12.75">
      <c r="A7" s="38"/>
      <c r="B7" s="19" t="s">
        <v>0</v>
      </c>
      <c r="C7" s="37">
        <f>C14</f>
        <v>2100.1</v>
      </c>
      <c r="D7" s="37">
        <f>D14</f>
        <v>2100.1</v>
      </c>
      <c r="E7" s="37">
        <f>E14</f>
        <v>100</v>
      </c>
      <c r="F7" s="37">
        <f>F14</f>
        <v>2100.1</v>
      </c>
      <c r="G7" s="37">
        <f>G14</f>
        <v>2100.1</v>
      </c>
      <c r="H7" s="19"/>
      <c r="I7" s="19"/>
    </row>
    <row r="8" spans="1:9" s="29" customFormat="1" ht="12.75">
      <c r="A8" s="38"/>
      <c r="B8" s="19" t="s">
        <v>1</v>
      </c>
      <c r="C8" s="37"/>
      <c r="D8" s="37"/>
      <c r="E8" s="25"/>
      <c r="F8" s="37"/>
      <c r="G8" s="25"/>
      <c r="H8" s="19"/>
      <c r="I8" s="19"/>
    </row>
    <row r="9" spans="1:9" s="29" customFormat="1" ht="12.75">
      <c r="A9" s="38"/>
      <c r="B9" s="19" t="s">
        <v>2</v>
      </c>
      <c r="C9" s="37"/>
      <c r="D9" s="37"/>
      <c r="E9" s="25"/>
      <c r="F9" s="37"/>
      <c r="G9" s="25"/>
      <c r="H9" s="19"/>
      <c r="I9" s="19"/>
    </row>
    <row r="10" spans="1:9" s="29" customFormat="1" ht="12.75">
      <c r="A10" s="38"/>
      <c r="B10" s="19" t="s">
        <v>3</v>
      </c>
      <c r="C10" s="37"/>
      <c r="D10" s="37"/>
      <c r="E10" s="25"/>
      <c r="F10" s="37"/>
      <c r="G10" s="25"/>
      <c r="H10" s="19"/>
      <c r="I10" s="19"/>
    </row>
    <row r="11" spans="1:9" s="29" customFormat="1" ht="25.5">
      <c r="A11" s="38"/>
      <c r="B11" s="19" t="s">
        <v>35</v>
      </c>
      <c r="C11" s="37"/>
      <c r="D11" s="37"/>
      <c r="E11" s="25"/>
      <c r="F11" s="37"/>
      <c r="G11" s="25"/>
      <c r="H11" s="19"/>
      <c r="I11" s="19"/>
    </row>
    <row r="12" spans="1:9" ht="38.25">
      <c r="A12" s="38">
        <v>1</v>
      </c>
      <c r="B12" s="16" t="s">
        <v>232</v>
      </c>
      <c r="C12" s="36">
        <f>SUM(C14:C18)</f>
        <v>2100.1</v>
      </c>
      <c r="D12" s="36">
        <f>SUM(D14:D17)</f>
        <v>2100.1</v>
      </c>
      <c r="E12" s="36">
        <f>D12/C12*100</f>
        <v>100</v>
      </c>
      <c r="F12" s="36">
        <f>SUM(F14:F17)</f>
        <v>2100.1</v>
      </c>
      <c r="G12" s="36">
        <f>F12/C12*100</f>
        <v>100</v>
      </c>
      <c r="H12" s="15"/>
      <c r="I12" s="28"/>
    </row>
    <row r="13" spans="1:9" s="29" customFormat="1" ht="12.75">
      <c r="A13" s="38"/>
      <c r="B13" s="19" t="s">
        <v>5</v>
      </c>
      <c r="C13" s="37"/>
      <c r="D13" s="37"/>
      <c r="E13" s="36"/>
      <c r="F13" s="37"/>
      <c r="G13" s="36"/>
      <c r="H13" s="19"/>
      <c r="I13" s="19"/>
    </row>
    <row r="14" spans="1:9" s="29" customFormat="1" ht="12.75">
      <c r="A14" s="38"/>
      <c r="B14" s="19" t="s">
        <v>0</v>
      </c>
      <c r="C14" s="37">
        <v>2100.1</v>
      </c>
      <c r="D14" s="37">
        <v>2100.1</v>
      </c>
      <c r="E14" s="36">
        <f>D14/C14*100</f>
        <v>100</v>
      </c>
      <c r="F14" s="37">
        <v>2100.1</v>
      </c>
      <c r="G14" s="36">
        <f>F14/E14*100</f>
        <v>2100.1</v>
      </c>
      <c r="H14" s="19"/>
      <c r="I14" s="19"/>
    </row>
    <row r="15" spans="1:9" s="29" customFormat="1" ht="12.75">
      <c r="A15" s="38"/>
      <c r="B15" s="19" t="s">
        <v>1</v>
      </c>
      <c r="C15" s="37"/>
      <c r="D15" s="37"/>
      <c r="E15" s="36"/>
      <c r="F15" s="37"/>
      <c r="G15" s="36"/>
      <c r="H15" s="19"/>
      <c r="I15" s="19"/>
    </row>
    <row r="16" spans="1:9" s="29" customFormat="1" ht="12.75">
      <c r="A16" s="38"/>
      <c r="B16" s="19" t="s">
        <v>2</v>
      </c>
      <c r="C16" s="37"/>
      <c r="D16" s="37"/>
      <c r="E16" s="26"/>
      <c r="F16" s="37"/>
      <c r="G16" s="26"/>
      <c r="H16" s="19"/>
      <c r="I16" s="19"/>
    </row>
    <row r="17" spans="1:9" s="29" customFormat="1" ht="12.75">
      <c r="A17" s="38"/>
      <c r="B17" s="19" t="s">
        <v>3</v>
      </c>
      <c r="C17" s="37"/>
      <c r="D17" s="37"/>
      <c r="E17" s="26"/>
      <c r="F17" s="37"/>
      <c r="G17" s="26"/>
      <c r="H17" s="19"/>
      <c r="I17" s="19"/>
    </row>
    <row r="18" spans="1:9" s="29" customFormat="1" ht="12.75">
      <c r="A18" s="38"/>
      <c r="B18" s="19" t="s">
        <v>3</v>
      </c>
      <c r="C18" s="37"/>
      <c r="D18" s="37"/>
      <c r="E18" s="26"/>
      <c r="F18" s="37"/>
      <c r="G18" s="26"/>
      <c r="H18" s="19"/>
      <c r="I18" s="19"/>
    </row>
    <row r="19" spans="1:9" s="29" customFormat="1" ht="12.75">
      <c r="A19" s="38"/>
      <c r="B19" s="19" t="s">
        <v>36</v>
      </c>
      <c r="C19" s="37"/>
      <c r="D19" s="37"/>
      <c r="E19" s="37"/>
      <c r="F19" s="37"/>
      <c r="G19" s="25"/>
      <c r="H19" s="40"/>
      <c r="I19" s="19"/>
    </row>
    <row r="20" spans="1:9" s="29" customFormat="1" ht="38.25">
      <c r="A20" s="38"/>
      <c r="B20" s="19" t="s">
        <v>233</v>
      </c>
      <c r="C20" s="37"/>
      <c r="D20" s="37"/>
      <c r="E20" s="37"/>
      <c r="F20" s="37"/>
      <c r="G20" s="25"/>
      <c r="H20" s="19"/>
      <c r="I20" s="67">
        <v>100</v>
      </c>
    </row>
    <row r="21" spans="1:9" s="29" customFormat="1" ht="12.75">
      <c r="A21" s="38"/>
      <c r="B21" s="19" t="s">
        <v>95</v>
      </c>
      <c r="C21" s="37"/>
      <c r="D21" s="37"/>
      <c r="E21" s="37"/>
      <c r="F21" s="37"/>
      <c r="G21" s="25"/>
      <c r="H21" s="40" t="s">
        <v>234</v>
      </c>
      <c r="I21" s="38"/>
    </row>
    <row r="22" spans="1:9" s="29" customFormat="1" ht="12.75">
      <c r="A22" s="38"/>
      <c r="B22" s="19" t="s">
        <v>37</v>
      </c>
      <c r="C22" s="37"/>
      <c r="D22" s="37"/>
      <c r="E22" s="37"/>
      <c r="F22" s="37"/>
      <c r="G22" s="25"/>
      <c r="H22" s="40" t="s">
        <v>234</v>
      </c>
      <c r="I22" s="38"/>
    </row>
  </sheetData>
  <sheetProtection/>
  <mergeCells count="8">
    <mergeCell ref="A1:I1"/>
    <mergeCell ref="A3:A4"/>
    <mergeCell ref="B3:B4"/>
    <mergeCell ref="C3:C4"/>
    <mergeCell ref="D3:E3"/>
    <mergeCell ref="F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2019-04-01T08:34:28Z</cp:lastPrinted>
  <dcterms:created xsi:type="dcterms:W3CDTF">2012-02-27T12:45:37Z</dcterms:created>
  <dcterms:modified xsi:type="dcterms:W3CDTF">2019-04-12T07:38:32Z</dcterms:modified>
  <cp:category/>
  <cp:version/>
  <cp:contentType/>
  <cp:contentStatus/>
</cp:coreProperties>
</file>